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PrihodiRashodi" sheetId="1" r:id="rId1"/>
    <sheet name="Rashod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<sst xmlns="http://schemas.openxmlformats.org/spreadsheetml/2006/main" count="725" uniqueCount="313">
  <si>
    <t>A. RAČUN PRIHODA I RASHODA</t>
  </si>
  <si>
    <t>PRIHODI POSLOVANJA</t>
  </si>
  <si>
    <t>Prihodi od poreza</t>
  </si>
  <si>
    <t>Porez i prirez na dohodak</t>
  </si>
  <si>
    <t>Porezi na robe i usluge</t>
  </si>
  <si>
    <t>Prihodi od imovine</t>
  </si>
  <si>
    <t>Prihodi od financijske imovine</t>
  </si>
  <si>
    <t>Prihodi od nefinancijske imovine</t>
  </si>
  <si>
    <t>II. POSEBNI DIO</t>
  </si>
  <si>
    <t>RASHODI POSLOVANJA</t>
  </si>
  <si>
    <t>Članak 3.</t>
  </si>
  <si>
    <t>Rashodi za zaposlene</t>
  </si>
  <si>
    <t>Ostali rashodi za zaposlene</t>
  </si>
  <si>
    <t>Doprinosi na plaće</t>
  </si>
  <si>
    <t>Materijalni rashodi</t>
  </si>
  <si>
    <t>Rashodi za usluge</t>
  </si>
  <si>
    <t>Ostali nespomenuti rashodi poslovanja</t>
  </si>
  <si>
    <t>Rashodi poslovanja</t>
  </si>
  <si>
    <t>Ostali rashodi</t>
  </si>
  <si>
    <t>Rashodi za materijal i energiju</t>
  </si>
  <si>
    <t>Financijski rashodi</t>
  </si>
  <si>
    <t>Ostali financijski rashodi</t>
  </si>
  <si>
    <t>Rashodi za nabavu proizvedene dugotrajne imovine</t>
  </si>
  <si>
    <t>Dodatna ulaganja na građevinskim objektima</t>
  </si>
  <si>
    <t>RASHODI ZA NABAVU NEFINANCIJSKE IMOVINE</t>
  </si>
  <si>
    <t>Građevinski objekti</t>
  </si>
  <si>
    <t>Naknade troškova zaposlenima</t>
  </si>
  <si>
    <t>Naknade građanima i kućanstvima na temelju 
osiguranja i druge naknade</t>
  </si>
  <si>
    <t>Tekuće donacije</t>
  </si>
  <si>
    <t>Tekuće donacije u novcu</t>
  </si>
  <si>
    <t>Ostale naknade građanima i kućanstvima iz proračuna</t>
  </si>
  <si>
    <t>Rashodi za dodatna ulaganja na nefinancjskoj imovini</t>
  </si>
  <si>
    <t>Funkcijska klasifikacija: 09-Obrazovanje</t>
  </si>
  <si>
    <t>Funkcijska klasifikacija: 10- Socijalna zaštita</t>
  </si>
  <si>
    <t>Funkcijska klasifikacija: 08- Rekreacija, kultura i religija</t>
  </si>
  <si>
    <t>UKUPNO RASHODI I IZDACI</t>
  </si>
  <si>
    <t>Naknade građanima i kućanstvima na temelju
osiguranja i druge nadoknade</t>
  </si>
  <si>
    <t xml:space="preserve">Tekuće donacije u novcu </t>
  </si>
  <si>
    <t>Pomoći dane u inozemstvo i unutar općeg proračuna</t>
  </si>
  <si>
    <t>Porezi na imovinu</t>
  </si>
  <si>
    <t>Rashodi za nabavu nefinancijske imovine</t>
  </si>
  <si>
    <t>Postrojenja i oprema</t>
  </si>
  <si>
    <t>Pomoći unutar općeg proračuna</t>
  </si>
  <si>
    <t>Naknade troškova osobama izvan radnog vremena</t>
  </si>
  <si>
    <t>Naknade troškova osobama izvan radnog odnosa</t>
  </si>
  <si>
    <t>Primci od financijske imovine i zaduživanja</t>
  </si>
  <si>
    <t>Primci od zaduživanja</t>
  </si>
  <si>
    <t>Primljeni krediti i zamjovi od kreditnih i ostalih
 financijskih institucija izvan javnog sektora</t>
  </si>
  <si>
    <t>B.RAČUN FINANCIRANJA</t>
  </si>
  <si>
    <t>Izvor sredstava OPĆI PRIHODI I PRIMCI</t>
  </si>
  <si>
    <t>Plaće (Bruto)</t>
  </si>
  <si>
    <t>Izvor sredstava PRIHODI ZA POSEBNE NAMJENE</t>
  </si>
  <si>
    <t>Izvori sredstava OPĆI PRIHODI I PRIMCI</t>
  </si>
  <si>
    <t>Izvori sredstava OPĆI PRHODI I PRIMCI</t>
  </si>
  <si>
    <t>Izvor sredstava POMOĆI</t>
  </si>
  <si>
    <t>PRIMCI OD FINANCIJSKE IMOVINE I ZADUŽIVANJA</t>
  </si>
  <si>
    <t>IZDACI ZA FINANCIJSKU IMOVINU I OTPLATE ZAJMOVA</t>
  </si>
  <si>
    <t>Izdaci za financijsku imovinu i otplate zajmova</t>
  </si>
  <si>
    <t>Izdaci za otplatu glavnice primljenih kredita i zajmova</t>
  </si>
  <si>
    <t>Otplata glavinice primljenih kredita i zajmova od kreditnih i
 ostalih financ.institucija u javnom sektoru</t>
  </si>
  <si>
    <t>Funkcijska klasifikacija: 05-Zaštita okoliša</t>
  </si>
  <si>
    <t>Prihodi od upravnih i adninistrativnih pristojbi, pristojbi po posebnim propisima i naknada</t>
  </si>
  <si>
    <t>Upravne i administrativne pristojbe</t>
  </si>
  <si>
    <t>Prihodi po posebnim propisima</t>
  </si>
  <si>
    <t>Komunalni doprinosi i naknade</t>
  </si>
  <si>
    <t>Kazne,upravne mjere i ostali prihodi</t>
  </si>
  <si>
    <t>Ostali prihodi</t>
  </si>
  <si>
    <t>Funkcijska klasifikacijal: 01- Opće javne usluge</t>
  </si>
  <si>
    <t>Funkcijska klasifikacija: 06- Usluge unapređenja stanovanja i zajednice</t>
  </si>
  <si>
    <t>Izvor sredstava PIRIHODI ZA POSEBNE NAMJENE</t>
  </si>
  <si>
    <t>Naknade građanima i kućanstvima na temelju osiguranja i druge naknade</t>
  </si>
  <si>
    <t>Kapitalne pomoći</t>
  </si>
  <si>
    <t>Funkcijska klasifikacija: 03- Javni red i sigurnost</t>
  </si>
  <si>
    <t>Funkcijska klasifikacija:10- Socijalna zaštita</t>
  </si>
  <si>
    <t>1.</t>
  </si>
  <si>
    <t>2.</t>
  </si>
  <si>
    <t>3.</t>
  </si>
  <si>
    <t>Izvor OPĆI PRIHODI I PRIMCI</t>
  </si>
  <si>
    <t>Izvor POMOĆI</t>
  </si>
  <si>
    <t>Izvor VLASTITI PRIHODI</t>
  </si>
  <si>
    <t>Izvor PRIHODI ZA POSEBNE NAMJENE</t>
  </si>
  <si>
    <t>SVEUKUPNO PRIHODI I PRIMCI</t>
  </si>
  <si>
    <t>Izvor NAMJENSKI PRIMCI</t>
  </si>
  <si>
    <t>PRIHODI / PRIMCI I RASHODI/ IZDACI</t>
  </si>
  <si>
    <t>4.</t>
  </si>
  <si>
    <t>5.</t>
  </si>
  <si>
    <t>Razred 
Skupina
 Podskupina
 Odjeljak</t>
  </si>
  <si>
    <t>III. ZAVRŠNA ODREDBA</t>
  </si>
  <si>
    <t>PREDSJEDNIK:</t>
  </si>
  <si>
    <t>VRSTA RASHODA I IZDATAKA</t>
  </si>
  <si>
    <t>i programima u Posebnom dijelu Proračuna, kako slijedi:</t>
  </si>
  <si>
    <t>PRIHODI  POSLOVANJA</t>
  </si>
  <si>
    <t>LOVAČKA DRUŠTVA Općine Sv.P.Orehovec</t>
  </si>
  <si>
    <t>Pomoći od izvanproračunskog korisnika</t>
  </si>
  <si>
    <t>RAZRED
SKUPINA PODSKUPINA ODJELJAK</t>
  </si>
  <si>
    <t>Pomoći iz inozemstva i od subjekata unutar općeg proračuna</t>
  </si>
  <si>
    <t>UKUPNO RASHODI POSLOVANJA</t>
  </si>
  <si>
    <t>Razdjel 001 PREDSTAVNIČKA I IZVRŠNA TIJELA OPĆINE</t>
  </si>
  <si>
    <t>Glava 01 OPĆINSKO VIJEĆE</t>
  </si>
  <si>
    <t>Glavni program A01 REDOVNA DJELATNOST OPĆINA</t>
  </si>
  <si>
    <t>Program 1000 Donošenje akata i mjera iz djelokruga rada predstavničkog i izvršnog tijela</t>
  </si>
  <si>
    <t>Aktivnost A 100001 MATERIJALNI RASHODI</t>
  </si>
  <si>
    <t>Funkcijska klasifikacija 0111 izvršna i zakonodavna tijela</t>
  </si>
  <si>
    <t>A 100002 Sponzorstva-pokroviteljstva</t>
  </si>
  <si>
    <t>A 100003 Tekuće donacije političkim strankama</t>
  </si>
  <si>
    <t>A 100004 Informiranje mještana putem javnih medija</t>
  </si>
  <si>
    <t>Razdjel 002 JEDINSTVENI UPRAVNI ODJEL</t>
  </si>
  <si>
    <t>Glava 02 JEDINSTVENI UPRAVNI ODJEL</t>
  </si>
  <si>
    <t>0112 Financijski i fiskalni poslovi</t>
  </si>
  <si>
    <t>Funkcijska klasifikacija: 01- Opće javne usluge</t>
  </si>
  <si>
    <t>Rashodi za nabavu proizvedene dugotrajne  imovine</t>
  </si>
  <si>
    <t>Plaće (Bruto)-hzz</t>
  </si>
  <si>
    <t>Glavni program A02 REDOVNA DJELATNOST OPĆINE</t>
  </si>
  <si>
    <t>0640-Ulična rasvjeta</t>
  </si>
  <si>
    <t>Izvor sredstava PRIHODI ZA POSEBNE NAMJENE, POMOĆI</t>
  </si>
  <si>
    <t>0610-Razvoj stanovanja</t>
  </si>
  <si>
    <t>Izvor sredstava PRIHODI ZA POSEBNE NAMJENE, VLASTITI PRIHODI</t>
  </si>
  <si>
    <t>0520-Gospodarenje otpadnim vodama</t>
  </si>
  <si>
    <t>0610- Razvoj stanovanja</t>
  </si>
  <si>
    <t>0660-Rashodi vezani uz stanovanje i kom.pogodnosti koji nisu drugdje svrstani</t>
  </si>
  <si>
    <t>06030-Opskrba vodom</t>
  </si>
  <si>
    <t>Funkcijska klasifikacija: 04- Ekonomski poslovi</t>
  </si>
  <si>
    <t>0451-Cestovni promet</t>
  </si>
  <si>
    <t>Izvor sredstava NAMJENSKI PRIMCI, POMOĆI</t>
  </si>
  <si>
    <t>Funkcijska klasifikacija: 07-Zdravstvo</t>
  </si>
  <si>
    <t>0740-Službe javnog zdravstva</t>
  </si>
  <si>
    <t>0911-Predškolsko obrazovanje</t>
  </si>
  <si>
    <t>0960-Dodatna usluge u obrazovanju</t>
  </si>
  <si>
    <t>0435-Električna energija</t>
  </si>
  <si>
    <t>1060 Stanovanje</t>
  </si>
  <si>
    <t>1070-Socijalna pomoć stanovništvu koje nije obuhvaćeno redovnim socijalnim programima</t>
  </si>
  <si>
    <t>1040-Obitelj i djeca</t>
  </si>
  <si>
    <t>1090-Aktivnosti socijalne zaštite koje nisu drugdje svrstane</t>
  </si>
  <si>
    <t>Glavni program A02 Financiranje programa i projekata udruga civilnog društva</t>
  </si>
  <si>
    <t>Funkcijska klasifikacija: 10-Socijalna zaštita</t>
  </si>
  <si>
    <t>0810-Službe rekreacije i sporta</t>
  </si>
  <si>
    <t>0820-Službe kulture</t>
  </si>
  <si>
    <t>0840 Religijske i druge službe zajednice</t>
  </si>
  <si>
    <t>0473-Turizam</t>
  </si>
  <si>
    <t>0421-Poljoprivreda</t>
  </si>
  <si>
    <t>T 100501 Sufinanciranje održavanja izgrađenih objekata u vlasništu VZO</t>
  </si>
  <si>
    <t>Pomoći iz proračuna</t>
  </si>
  <si>
    <t>Ostali građevinski objekti</t>
  </si>
  <si>
    <t>Subvencija poljoprivrednicima</t>
  </si>
  <si>
    <t>Subvencije</t>
  </si>
  <si>
    <t>Subvencije trgovačkim društvima, zadrugama, poljoprivrednicima i obrtnicima izvan javnog sektora</t>
  </si>
  <si>
    <t>Prihodi i rashodi te primci i izdaci po ekonomskoj klasifikaciji utvrđuju se u Računu prihoda i rashoda i Računu financiranja u Proračunu, kako slijedi:</t>
  </si>
  <si>
    <t xml:space="preserve">                                                                                                                                                                                    Članak 2.</t>
  </si>
  <si>
    <t>Prihodi od prodaje nefinancijske imovine</t>
  </si>
  <si>
    <t>Prihodi od prodaje neproizvedene dugotrajne imovine</t>
  </si>
  <si>
    <t>Prihodi od prodaje materijalne imovine - prirodnih bogatstava</t>
  </si>
  <si>
    <t>Pomoći temeljem prijenosa EU sredstava</t>
  </si>
  <si>
    <t>Muzeji, domovi kulture - stara škola</t>
  </si>
  <si>
    <t>06030 - Opskrba vodom</t>
  </si>
  <si>
    <t>Izvor sredstava VLASTITI PRIHODI</t>
  </si>
  <si>
    <t xml:space="preserve">Izvor sredstava POMOĆI </t>
  </si>
  <si>
    <t>Rahodi za usluge</t>
  </si>
  <si>
    <t xml:space="preserve">Ostali nespomenuti rashodi poslovanja </t>
  </si>
  <si>
    <t>Naknade troškova  osobama izvan radnog odnosa</t>
  </si>
  <si>
    <t>Izvor sredstava OPĆI PRIHODI I PRIMICI</t>
  </si>
  <si>
    <t>Nematerijalna proizvedena imovina</t>
  </si>
  <si>
    <t>A 100006 Održavanje lokalnih izbora</t>
  </si>
  <si>
    <t>Pomoći proračunskim korisnicima drugih proračuna</t>
  </si>
  <si>
    <t xml:space="preserve">Tekuće donacije </t>
  </si>
  <si>
    <t>Program 1001 Financiranje redovne djelatnosti</t>
  </si>
  <si>
    <t>A 100101 Redovan rad administrativnog, tehničkog i stručnog osoblja</t>
  </si>
  <si>
    <t>A 100102 Redovna djelatnost</t>
  </si>
  <si>
    <t>A 100103 Održavanje objekata, postrojenja i opreme za redovno korištenje</t>
  </si>
  <si>
    <t>A 100104 Računalne usluge razvoj softwere-a</t>
  </si>
  <si>
    <t>A 100105 Premije osiguranja, pristojbe i naknade</t>
  </si>
  <si>
    <t>A 100106 Usluge banaka, platnog prometa</t>
  </si>
  <si>
    <t>K 100101 Opremanje JUO za redovan rad</t>
  </si>
  <si>
    <t>K 100102 Održavanje poslovne zgrade Općine za redovno poslovanje</t>
  </si>
  <si>
    <t>K 100103 Dodatna ulaganja na zgradama (društveni domovi, sportski objekti)</t>
  </si>
  <si>
    <t>A 100107 Tekuće održavanje društvenih domova i drugi objekti</t>
  </si>
  <si>
    <t>T 100101 Sufinanciranje HZZ Križevci-javni radovi i stručno osposobljavanje</t>
  </si>
  <si>
    <t>K 100104  Dodatna ulaganja na zgradama- Stara škola</t>
  </si>
  <si>
    <t>K 100105  Dodatna ulaganja na zgradama- Vatrogasni dom Miholec</t>
  </si>
  <si>
    <t>A 100110  Projektna dokumentacija odvodnje</t>
  </si>
  <si>
    <t>A 100111  Prostorni plan</t>
  </si>
  <si>
    <t xml:space="preserve">A 100112 Sufinanciranje mjere povećanja energetske učinkovitosti fizičkim osobama </t>
  </si>
  <si>
    <t>Program 1002 Održavanje objekata i uređaja komunalne infrastrukture</t>
  </si>
  <si>
    <t>A 100201 Održavanje i redovan rad javne rasvjete</t>
  </si>
  <si>
    <t>K 100201 Dodatna ulaganja u javnu rasvjetu-proširenje javne rasvjete</t>
  </si>
  <si>
    <t>A 100202 Održavanje nerazvrstanih cesta Općine</t>
  </si>
  <si>
    <t>A 100203 Zimsko održavanje nerazvrstanih cesta na području Općine</t>
  </si>
  <si>
    <t>A 100204 Održavanje odvodnih kanala i propusta na području Općine</t>
  </si>
  <si>
    <t>A 100205 Održavanje i uređivanje javnih zelenih površina</t>
  </si>
  <si>
    <t>A 100206 Održavanje groblja na području Općine</t>
  </si>
  <si>
    <t>K 100202 Dodatno ulaganje na grobljima</t>
  </si>
  <si>
    <t>K 100203 Izgradnja i opremanje dječjih igrališta</t>
  </si>
  <si>
    <t>K 100204 Izgradnja i opremanje nadstrešnica za sklanj.ljudi u prometu</t>
  </si>
  <si>
    <t>A 100207 Razvoj sustava gospodarenja otpadom</t>
  </si>
  <si>
    <t>A 100208 Oslobađanje plaćanja komunalnog doprinosa</t>
  </si>
  <si>
    <t>A 100209 Održavanje čistoće javnih površina</t>
  </si>
  <si>
    <t>K 100205 Izgradanja objekata komunalne infrastrukture</t>
  </si>
  <si>
    <t>A 100210 Sufinanciranje vodoopskrbe</t>
  </si>
  <si>
    <t>K 100206 Rekonstrukcija nerazvrstanih cesta</t>
  </si>
  <si>
    <t>K 100208 Kapitalna pomoć Općinskom komunalnom poduzeću</t>
  </si>
  <si>
    <t>Program 1003 Dodatne usluge u zdravstvu i preventiva</t>
  </si>
  <si>
    <t>A 100301 Poslovi deratizacije i dezinsekcije</t>
  </si>
  <si>
    <t>A 100302 Poslovi zbrinjavanja lešina i životinja-pasa lutalica</t>
  </si>
  <si>
    <t>A 100303 Označavanje pasa</t>
  </si>
  <si>
    <t>A 100304 Poslovi dežurstva- Ljekarna Križevci</t>
  </si>
  <si>
    <t>Program 1004 Školstvo</t>
  </si>
  <si>
    <t>A 100401 Financiranje rada predškolskog odgoja u OŠ Sv.P.Orehovec</t>
  </si>
  <si>
    <t>A 100402-Troškovi školske kuhinje</t>
  </si>
  <si>
    <t>A 100403 Sufinanciranje potreba iznad standarda</t>
  </si>
  <si>
    <t>A 100404 Sufinanciranje didaktičke opreme predškole</t>
  </si>
  <si>
    <t>K 100402 Škola Miholec</t>
  </si>
  <si>
    <t>K 100403 Izgradnja dječjeg vrtića u naselju Gornji Fodrovec</t>
  </si>
  <si>
    <t>Progran 1005 Zaštita od požara i spašavanje</t>
  </si>
  <si>
    <t>A 100501 VATROGASNA ZAJEDNICA Općine Sv.P.Orehovec</t>
  </si>
  <si>
    <t>A 100502 Rasvjeta u Vatrogasnim domovima</t>
  </si>
  <si>
    <t>A 100503 Zaštita i spašavanje-Civilna zaštita</t>
  </si>
  <si>
    <t>A 100504- Financiranje Hrvatske gorske službe spašavanja</t>
  </si>
  <si>
    <t>Program 1006 Program socijalne skrbi i zdravstva</t>
  </si>
  <si>
    <t>A 100601 Pomoć obiteljima i kućanstvima za ogrijev</t>
  </si>
  <si>
    <t>A 100602 Pomoć u novcu pojedincima i obiteljima</t>
  </si>
  <si>
    <t>A 100603 Provođenje natalitetnih mjera</t>
  </si>
  <si>
    <t>A 100604 Humanitarna djelatnost CRVENOG KRIŽA Križevci</t>
  </si>
  <si>
    <t>Program 1008 Potpore u radu udruga civilnog društva</t>
  </si>
  <si>
    <t>A 100701</t>
  </si>
  <si>
    <t>A 100801 Poticaj djelovanja udruge umirovljenika i branitelja</t>
  </si>
  <si>
    <t>A 100802 Razvoj sporta i rekreacije</t>
  </si>
  <si>
    <t>A 100803 Promocija amaterske kulture i narodne baštine</t>
  </si>
  <si>
    <t>A 100804 Očuvanje kulturne i sakralne baštine</t>
  </si>
  <si>
    <t>A 100805 Poticanje knjižničarske djelatnosti</t>
  </si>
  <si>
    <t>A 100806 Poticanje turizma</t>
  </si>
  <si>
    <t>A 100807 Poticanje i razvoj poljoprivredne proizvodnje</t>
  </si>
  <si>
    <t>A 100211 Sufinanciranje LC i ŽC</t>
  </si>
  <si>
    <t>A 100406 Pomoć Osnovnoj školi</t>
  </si>
  <si>
    <t>Program 1007 Poljoprivreda i gospodarstvo</t>
  </si>
  <si>
    <t>Muzeji, domovi kulture - vatrogasni muzej</t>
  </si>
  <si>
    <t>K 100212 Izgradnja potpornog zida uz općinsku zgradu</t>
  </si>
  <si>
    <t>T 100505 Sufinanciranje EU projekata u vatrogastvu</t>
  </si>
  <si>
    <t>K 100401 Sufinanciranje izgradnje školske sportske dvorane</t>
  </si>
  <si>
    <t>A 100702</t>
  </si>
  <si>
    <t>Subvencije poduzetnicima</t>
  </si>
  <si>
    <t>A 100108  Intelektualne usluge</t>
  </si>
  <si>
    <t>A 100113 Otvorenje dvorane</t>
  </si>
  <si>
    <t>C. VIŠAK/ MANJAK</t>
  </si>
  <si>
    <t>Vlastiti izvori</t>
  </si>
  <si>
    <t>Rezultati poslovanja</t>
  </si>
  <si>
    <t>Višak / manjak prihoda</t>
  </si>
  <si>
    <t>Rashodi za nabavuneproizvedene dugotrajne imovine</t>
  </si>
  <si>
    <t>Nematerijalna imovina-Ulaganja u tuđu imovinu</t>
  </si>
  <si>
    <t>A 100407 Sufinanciranje dječjeg vrtića</t>
  </si>
  <si>
    <t>A 100005 Otplata zajma</t>
  </si>
  <si>
    <t>Otplate glavnica primljenih kredita i zajmova od kreditnih i ostalih financijskih  institucija izvan javnog sektora</t>
  </si>
  <si>
    <t>A 100408 Opremanje i održavanje školske sportske dvorane</t>
  </si>
  <si>
    <t>A 100114  Projektiranje objekata</t>
  </si>
  <si>
    <t>Materijalna imovina bogadstva</t>
  </si>
  <si>
    <t>K 100209 Otkup zemljišta</t>
  </si>
  <si>
    <t>A 100409 Stipendije učenicima i studentima</t>
  </si>
  <si>
    <t>6.</t>
  </si>
  <si>
    <t>7.</t>
  </si>
  <si>
    <t>A 100410 Sufinanciranje troškova djece s teškoćama u razvoju</t>
  </si>
  <si>
    <t>A 100405 Sufinanciranje u školstvu- radni materijali</t>
  </si>
  <si>
    <t>PROJEKCIJA PRORAČUNA ZA 2024.</t>
  </si>
  <si>
    <t>K 100210 Kupnja objekata</t>
  </si>
  <si>
    <t>Projekcija proračuna za 2024.</t>
  </si>
  <si>
    <t>Josip Međan</t>
  </si>
  <si>
    <t>Članak 4.</t>
  </si>
  <si>
    <t>Izvor sredstava Dječji vrtić</t>
  </si>
  <si>
    <t>Plaće bruto</t>
  </si>
  <si>
    <t>Knjige, umjetnička djela i ostale izložbene vrijednosti</t>
  </si>
  <si>
    <t>Ugradnja kanalica</t>
  </si>
  <si>
    <t>Prihodi poslovanja</t>
  </si>
  <si>
    <t xml:space="preserve">Pomoći iz inozemstva i od subjekata unutar općeg proračuna </t>
  </si>
  <si>
    <t>Pomoći proračunskim korisnicima iz proračuna koji im nije nadležan</t>
  </si>
  <si>
    <t>Prihodi od upravnih i administrativnih pristojbi, pristojbi po posebnim propisima i naknada</t>
  </si>
  <si>
    <t>Prihodi od prodaje proizvoda i robe te pruženih usluga i prihodi od donacija</t>
  </si>
  <si>
    <t>Donacije od pravnih i fizičkih osoba izvan općeg proračuna</t>
  </si>
  <si>
    <t>Izvor sredstava: Dječji vrtić Mali Petar</t>
  </si>
  <si>
    <t>I. OPĆI DIO</t>
  </si>
  <si>
    <t>Članak 1.</t>
  </si>
  <si>
    <t xml:space="preserve">                                                                                               Izvršenje  za                                                                              </t>
  </si>
  <si>
    <t xml:space="preserve">A.  RAČUN PRIHODA I RASHODA                                                                                                                                                                                                                                            </t>
  </si>
  <si>
    <t>B.  RAČUN FINANCIRANJA</t>
  </si>
  <si>
    <t>C. VIŠAK / MANJAK PRIHODA</t>
  </si>
  <si>
    <t xml:space="preserve">    prenosi u sljedeće razdoblje                                           </t>
  </si>
  <si>
    <t>Proračun 2022. godine</t>
  </si>
  <si>
    <t>PLAN Proračuna za 2023.</t>
  </si>
  <si>
    <t>Projekcija proračuna za 2025.</t>
  </si>
  <si>
    <t xml:space="preserve">
PRORAČUN ZA 2022.</t>
  </si>
  <si>
    <t>PLAN
PRORAČUNA ZA 2023.</t>
  </si>
  <si>
    <t>PROJEKCIJA PRORAČUNA ZA 2025.</t>
  </si>
  <si>
    <t>K 100404 Dogradnja dječjeg vrtića</t>
  </si>
  <si>
    <t>Izvršenje 2021. godine</t>
  </si>
  <si>
    <t>A 100212 Ugradnja prometnih znakova</t>
  </si>
  <si>
    <t>A 100213 Rušenje zgrade u naselju Gregurovec</t>
  </si>
  <si>
    <t xml:space="preserve">  Ovaj Proračun objavit će se u "Službenom glasniku Koprivničko-križevačke županije", a stupa na snagu 1. siječnja 2023. godine. </t>
  </si>
  <si>
    <t>KLASA: 400-01/22-01/</t>
  </si>
  <si>
    <t>URBROJ: 2137/20-22-1</t>
  </si>
  <si>
    <t xml:space="preserve">Sveti Petar Orehovec,   . prosinca 2022. </t>
  </si>
  <si>
    <t xml:space="preserve">        Rashodi poslovanja i  rashodi za nabavu nefinancijske imovine u Proračunu  u ukupnoj svoti 15.009.500,00 kuna raspoređuju se po korisnicima</t>
  </si>
  <si>
    <t>Izvršenje za 2021. godinu</t>
  </si>
  <si>
    <r>
      <t xml:space="preserve">Na temelju članka 42.  Zakona o proračunu ( „Narodne novine“ broj 144/21) i članka 32. Statuta  Općine Sveti Petar Orehovec          („Službeni glasnik Koprivničko-križevačke županije“ broj </t>
    </r>
    <r>
      <rPr>
        <sz val="10"/>
        <rFont val="Arial"/>
        <family val="2"/>
      </rPr>
      <t>9/21</t>
    </r>
    <r>
      <rPr>
        <sz val="11"/>
        <rFont val="Calibri"/>
        <family val="2"/>
      </rPr>
      <t xml:space="preserve">)  Općinsko vijeće Općine Sveti Petar Orehovec na __ sjednici održanoj __. prosinca 2022. donijelo je    </t>
    </r>
  </si>
  <si>
    <t>PRIJEDLOG PRORAČUNA OPĆINE SVETI PETAR OREHOVEC ZA 2023. GODINU I PROJEKCIJE ZA 2024. I 2025. GODINU.</t>
  </si>
  <si>
    <t xml:space="preserve">                                                                                                    2021.                   Proračun za             Proračun za             Projekcije za                    Projekcije za</t>
  </si>
  <si>
    <t xml:space="preserve">                                                                                                 godinu                     2022. godinu             2023. godinu       2024. godinu                  2025. godinu</t>
  </si>
  <si>
    <t xml:space="preserve">     Prihodi poslovanja                                                       12.159.044,88            17.059.500,00         14.859.500,00       13.086.060,00          12.812.060,00                             </t>
  </si>
  <si>
    <t xml:space="preserve">      Višak/manjak  prihoda i primitaka  koji se                -3.425.426,92</t>
  </si>
  <si>
    <t xml:space="preserve">     Prihodi od prodaje nefinancijske imovine                   2.028,50                 150.000,00              150.000,00              250.000,00                200.000,00</t>
  </si>
  <si>
    <t xml:space="preserve">     Rashodi poslovanja                                                        6.471.312,54             9.686.300,00            9.363.740,00         9.041.300,00              8.909.300,00            </t>
  </si>
  <si>
    <t xml:space="preserve">     Rashodi za nabavu nefinancijske imovine           14.919.456,78           6.884.000,00           4.584.000,00          3.233.000,00             3.041.000,00                 </t>
  </si>
  <si>
    <t xml:space="preserve">     Izdaci za otplatu primljenih kredita i zajmova                         0,00                  500.000,00          1.061.760,00          1.061.760,00            1.061.760,00                                   </t>
  </si>
  <si>
    <t xml:space="preserve">     Primci od financijske imovine                                        9.421.907,87             2.000.000,00                          0,00                           0,00                            0,00                                  </t>
  </si>
  <si>
    <t xml:space="preserve">     Razlika- Višak/Manjak                                                   -9.229.695,94           639.200,00               1.061.760,00          1.061.760,00             1.061.760,00                                     </t>
  </si>
  <si>
    <t xml:space="preserve">      Preneseni višak / manjak iz protekle godine          -3.617.638,85          -2.139.200,00                              0,00                         0,00                         0,00                                                </t>
  </si>
  <si>
    <t xml:space="preserve">     Višak / manjak + neto zaduživanja/ financiranja       192.211,93             1.500.000,00                            0,00                           0,00                            0,00                                  </t>
  </si>
  <si>
    <t>Prijedlog Proračuna Općine Sveti Petar Orehovec za 2023. godinu  ( u daljnjem tekstu:  Proračun) i projekcije za 2023. i 2024.  godinu sastoji se od: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</si>
</sst>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[$-41A]d\.\ mmmm\ yyyy\.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00000"/>
    <numFmt numFmtId="177" formatCode="0.00000"/>
    <numFmt numFmtId="178" formatCode="0.0000"/>
    <numFmt numFmtId="179" formatCode="0.0000000"/>
    <numFmt numFmtId="180" formatCode="0.00000000"/>
    <numFmt numFmtId="181" formatCode="0.000000000"/>
    <numFmt numFmtId="182" formatCode="&quot;Da&quot;;&quot;Da&quot;;&quot;Ne&quot;"/>
    <numFmt numFmtId="183" formatCode="&quot;Uključeno&quot;;&quot;Uključeno&quot;;&quot;Isključeno&quot;"/>
    <numFmt numFmtId="184" formatCode="[$¥€-2]\ #,##0.00_);[Red]\([$€-2]\ #,##0.00\)"/>
    <numFmt numFmtId="185" formatCode="#,##0.00\ &quot;kn&quot;"/>
    <numFmt numFmtId="186" formatCode="#,##0.00_ ;\-#,##0.00\ 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8" xfId="0" applyFont="1" applyBorder="1" applyAlignment="1">
      <alignment horizontal="right" wrapText="1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6" fillId="32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0" fontId="6" fillId="32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32" borderId="0" xfId="0" applyFont="1" applyFill="1" applyAlignment="1">
      <alignment/>
    </xf>
    <xf numFmtId="2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33" borderId="0" xfId="0" applyNumberFormat="1" applyFill="1" applyAlignment="1">
      <alignment/>
    </xf>
    <xf numFmtId="4" fontId="1" fillId="37" borderId="0" xfId="0" applyNumberFormat="1" applyFont="1" applyFill="1" applyAlignment="1">
      <alignment/>
    </xf>
    <xf numFmtId="0" fontId="4" fillId="36" borderId="0" xfId="0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0" fillId="0" borderId="0" xfId="60">
      <alignment/>
      <protection/>
    </xf>
    <xf numFmtId="4" fontId="1" fillId="0" borderId="0" xfId="60" applyNumberFormat="1" applyFont="1" applyBorder="1">
      <alignment/>
      <protection/>
    </xf>
    <xf numFmtId="4" fontId="0" fillId="0" borderId="0" xfId="60" applyNumberFormat="1" applyFont="1" applyBorder="1">
      <alignment/>
      <protection/>
    </xf>
    <xf numFmtId="4" fontId="1" fillId="38" borderId="0" xfId="0" applyNumberFormat="1" applyFont="1" applyFill="1" applyAlignment="1">
      <alignment/>
    </xf>
    <xf numFmtId="4" fontId="0" fillId="39" borderId="0" xfId="0" applyNumberFormat="1" applyFont="1" applyFill="1" applyAlignment="1">
      <alignment/>
    </xf>
    <xf numFmtId="4" fontId="1" fillId="39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2" fontId="1" fillId="39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4" fontId="9" fillId="39" borderId="0" xfId="0" applyNumberFormat="1" applyFont="1" applyFill="1" applyAlignment="1">
      <alignment/>
    </xf>
    <xf numFmtId="2" fontId="0" fillId="39" borderId="0" xfId="0" applyNumberFormat="1" applyFill="1" applyAlignment="1">
      <alignment/>
    </xf>
    <xf numFmtId="4" fontId="4" fillId="39" borderId="0" xfId="0" applyNumberFormat="1" applyFont="1" applyFill="1" applyAlignment="1">
      <alignment/>
    </xf>
    <xf numFmtId="2" fontId="0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13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13" fillId="39" borderId="0" xfId="0" applyFont="1" applyFill="1" applyAlignment="1">
      <alignment wrapText="1"/>
    </xf>
    <xf numFmtId="4" fontId="6" fillId="39" borderId="0" xfId="0" applyNumberFormat="1" applyFont="1" applyFill="1" applyAlignment="1">
      <alignment/>
    </xf>
    <xf numFmtId="0" fontId="1" fillId="39" borderId="0" xfId="0" applyFont="1" applyFill="1" applyAlignment="1">
      <alignment wrapText="1"/>
    </xf>
    <xf numFmtId="0" fontId="6" fillId="39" borderId="0" xfId="0" applyFont="1" applyFill="1" applyAlignment="1">
      <alignment/>
    </xf>
    <xf numFmtId="0" fontId="4" fillId="39" borderId="0" xfId="0" applyFont="1" applyFill="1" applyAlignment="1">
      <alignment horizontal="left"/>
    </xf>
    <xf numFmtId="0" fontId="6" fillId="39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0" fillId="39" borderId="0" xfId="0" applyFill="1" applyBorder="1" applyAlignment="1">
      <alignment/>
    </xf>
    <xf numFmtId="0" fontId="2" fillId="39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3" fillId="40" borderId="0" xfId="0" applyFont="1" applyFill="1" applyAlignment="1">
      <alignment/>
    </xf>
    <xf numFmtId="2" fontId="1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40" borderId="0" xfId="0" applyFont="1" applyFill="1" applyAlignment="1">
      <alignment/>
    </xf>
    <xf numFmtId="4" fontId="0" fillId="38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1" fillId="32" borderId="0" xfId="0" applyNumberFormat="1" applyFont="1" applyFill="1" applyAlignment="1">
      <alignment horizontal="right"/>
    </xf>
    <xf numFmtId="4" fontId="1" fillId="40" borderId="0" xfId="0" applyNumberFormat="1" applyFont="1" applyFill="1" applyAlignment="1">
      <alignment/>
    </xf>
    <xf numFmtId="0" fontId="1" fillId="39" borderId="0" xfId="0" applyFont="1" applyFill="1" applyAlignment="1">
      <alignment horizont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0" fillId="0" borderId="0" xfId="61" applyNumberFormat="1">
      <alignment/>
      <protection/>
    </xf>
    <xf numFmtId="0" fontId="3" fillId="38" borderId="0" xfId="0" applyFont="1" applyFill="1" applyAlignment="1">
      <alignment/>
    </xf>
    <xf numFmtId="4" fontId="0" fillId="39" borderId="0" xfId="61" applyNumberFormat="1" applyFill="1">
      <alignment/>
      <protection/>
    </xf>
    <xf numFmtId="4" fontId="0" fillId="40" borderId="0" xfId="61" applyNumberFormat="1" applyFill="1">
      <alignment/>
      <protection/>
    </xf>
    <xf numFmtId="0" fontId="1" fillId="0" borderId="0" xfId="0" applyFont="1" applyAlignment="1">
      <alignment horizontal="left"/>
    </xf>
    <xf numFmtId="0" fontId="4" fillId="39" borderId="0" xfId="0" applyFont="1" applyFill="1" applyAlignment="1">
      <alignment horizontal="right" vertical="top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1" fillId="19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2" fontId="1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/>
    </xf>
    <xf numFmtId="4" fontId="1" fillId="38" borderId="0" xfId="0" applyNumberFormat="1" applyFont="1" applyFill="1" applyBorder="1" applyAlignment="1">
      <alignment/>
    </xf>
    <xf numFmtId="2" fontId="1" fillId="38" borderId="0" xfId="0" applyNumberFormat="1" applyFont="1" applyFill="1" applyBorder="1" applyAlignment="1">
      <alignment/>
    </xf>
    <xf numFmtId="0" fontId="0" fillId="0" borderId="9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9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1" fillId="0" borderId="9" xfId="60" applyFont="1" applyBorder="1">
      <alignment/>
      <protection/>
    </xf>
    <xf numFmtId="4" fontId="1" fillId="0" borderId="9" xfId="60" applyNumberFormat="1" applyFont="1" applyBorder="1">
      <alignment/>
      <protection/>
    </xf>
    <xf numFmtId="4" fontId="0" fillId="0" borderId="9" xfId="60" applyNumberFormat="1" applyFont="1" applyBorder="1">
      <alignment/>
      <protection/>
    </xf>
    <xf numFmtId="0" fontId="1" fillId="0" borderId="9" xfId="60" applyFont="1" applyFill="1" applyBorder="1">
      <alignment/>
      <protection/>
    </xf>
    <xf numFmtId="4" fontId="1" fillId="0" borderId="9" xfId="60" applyNumberFormat="1" applyFont="1" applyFill="1" applyBorder="1">
      <alignment/>
      <protection/>
    </xf>
    <xf numFmtId="0" fontId="1" fillId="18" borderId="9" xfId="60" applyFont="1" applyFill="1" applyBorder="1">
      <alignment/>
      <protection/>
    </xf>
    <xf numFmtId="4" fontId="1" fillId="18" borderId="9" xfId="60" applyNumberFormat="1" applyFont="1" applyFill="1" applyBorder="1">
      <alignment/>
      <protection/>
    </xf>
    <xf numFmtId="0" fontId="1" fillId="41" borderId="9" xfId="60" applyFont="1" applyFill="1" applyBorder="1" applyAlignment="1">
      <alignment horizontal="left"/>
      <protection/>
    </xf>
    <xf numFmtId="0" fontId="0" fillId="41" borderId="9" xfId="60" applyFont="1" applyFill="1" applyBorder="1">
      <alignment/>
      <protection/>
    </xf>
    <xf numFmtId="0" fontId="1" fillId="41" borderId="9" xfId="60" applyFont="1" applyFill="1" applyBorder="1">
      <alignment/>
      <protection/>
    </xf>
    <xf numFmtId="4" fontId="1" fillId="41" borderId="9" xfId="60" applyNumberFormat="1" applyFont="1" applyFill="1" applyBorder="1">
      <alignment/>
      <protection/>
    </xf>
    <xf numFmtId="0" fontId="0" fillId="41" borderId="9" xfId="60" applyFont="1" applyFill="1" applyBorder="1" applyAlignment="1">
      <alignment horizontal="left"/>
      <protection/>
    </xf>
    <xf numFmtId="0" fontId="1" fillId="41" borderId="9" xfId="60" applyFont="1" applyFill="1" applyBorder="1" applyAlignment="1">
      <alignment horizontal="right"/>
      <protection/>
    </xf>
    <xf numFmtId="4" fontId="1" fillId="41" borderId="9" xfId="60" applyNumberFormat="1" applyFont="1" applyFill="1" applyBorder="1" applyAlignment="1">
      <alignment horizontal="right"/>
      <protection/>
    </xf>
    <xf numFmtId="0" fontId="1" fillId="18" borderId="9" xfId="60" applyFont="1" applyFill="1" applyBorder="1" applyAlignment="1">
      <alignment horizontal="right"/>
      <protection/>
    </xf>
    <xf numFmtId="0" fontId="0" fillId="0" borderId="9" xfId="60" applyFont="1" applyFill="1" applyBorder="1" applyAlignment="1">
      <alignment horizontal="right"/>
      <protection/>
    </xf>
    <xf numFmtId="0" fontId="0" fillId="0" borderId="9" xfId="60" applyFont="1" applyBorder="1" applyAlignment="1">
      <alignment horizontal="right"/>
      <protection/>
    </xf>
    <xf numFmtId="4" fontId="0" fillId="0" borderId="9" xfId="60" applyNumberFormat="1" applyFont="1" applyFill="1" applyBorder="1">
      <alignment/>
      <protection/>
    </xf>
    <xf numFmtId="4" fontId="1" fillId="0" borderId="10" xfId="60" applyNumberFormat="1" applyFont="1" applyBorder="1">
      <alignment/>
      <protection/>
    </xf>
    <xf numFmtId="0" fontId="1" fillId="0" borderId="9" xfId="60" applyFont="1" applyBorder="1" applyAlignment="1">
      <alignment horizontal="right"/>
      <protection/>
    </xf>
    <xf numFmtId="0" fontId="0" fillId="0" borderId="0" xfId="60" applyFont="1" applyBorder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4" fontId="3" fillId="0" borderId="0" xfId="0" applyNumberFormat="1" applyFont="1" applyAlignment="1">
      <alignment wrapText="1"/>
    </xf>
    <xf numFmtId="0" fontId="4" fillId="40" borderId="0" xfId="62" applyFont="1" applyFill="1" applyBorder="1">
      <alignment/>
      <protection/>
    </xf>
    <xf numFmtId="0" fontId="3" fillId="0" borderId="0" xfId="62" applyFont="1" applyBorder="1">
      <alignment/>
      <protection/>
    </xf>
    <xf numFmtId="0" fontId="3" fillId="40" borderId="0" xfId="62" applyFont="1" applyFill="1" applyBorder="1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3" fillId="40" borderId="0" xfId="62" applyFont="1" applyFill="1">
      <alignment/>
      <protection/>
    </xf>
    <xf numFmtId="0" fontId="4" fillId="40" borderId="0" xfId="62" applyFont="1" applyFill="1">
      <alignment/>
      <protection/>
    </xf>
    <xf numFmtId="0" fontId="1" fillId="0" borderId="0" xfId="62" applyFont="1">
      <alignment/>
      <protection/>
    </xf>
    <xf numFmtId="0" fontId="0" fillId="0" borderId="0" xfId="62" applyFont="1">
      <alignment/>
      <protection/>
    </xf>
    <xf numFmtId="4" fontId="3" fillId="39" borderId="0" xfId="0" applyNumberFormat="1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no 2" xfId="63"/>
    <cellStyle name="Percent" xfId="64"/>
    <cellStyle name="Title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6"/>
  <sheetViews>
    <sheetView tabSelected="1" view="pageLayout" workbookViewId="0" topLeftCell="A7">
      <selection activeCell="A9" sqref="A9"/>
    </sheetView>
  </sheetViews>
  <sheetFormatPr defaultColWidth="9.140625" defaultRowHeight="12.75"/>
  <cols>
    <col min="1" max="1" width="15.28125" style="0" customWidth="1"/>
    <col min="2" max="2" width="37.140625" style="0" customWidth="1"/>
    <col min="3" max="3" width="12.7109375" style="0" bestFit="1" customWidth="1"/>
    <col min="4" max="4" width="14.140625" style="0" customWidth="1"/>
    <col min="5" max="5" width="15.140625" style="0" customWidth="1"/>
    <col min="6" max="7" width="15.28125" style="0" customWidth="1"/>
    <col min="8" max="8" width="9.140625" style="0" customWidth="1"/>
  </cols>
  <sheetData>
    <row r="2" spans="1:22" ht="27.75" customHeight="1">
      <c r="A2" s="205" t="s">
        <v>298</v>
      </c>
      <c r="B2" s="205"/>
      <c r="C2" s="205"/>
      <c r="D2" s="205"/>
      <c r="E2" s="205"/>
      <c r="F2" s="205"/>
      <c r="G2" s="205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ht="15">
      <c r="A3" s="190"/>
    </row>
    <row r="4" spans="1:7" ht="15">
      <c r="A4" s="206" t="s">
        <v>299</v>
      </c>
      <c r="B4" s="206"/>
      <c r="C4" s="206"/>
      <c r="D4" s="206"/>
      <c r="E4" s="206"/>
      <c r="F4" s="206"/>
      <c r="G4" s="206"/>
    </row>
    <row r="5" ht="15">
      <c r="A5" s="190"/>
    </row>
    <row r="6" spans="1:7" ht="15" customHeight="1">
      <c r="A6" s="206" t="s">
        <v>275</v>
      </c>
      <c r="B6" s="206"/>
      <c r="C6" s="206"/>
      <c r="D6" s="206"/>
      <c r="E6" s="206"/>
      <c r="F6" s="206"/>
      <c r="G6" s="206"/>
    </row>
    <row r="7" spans="1:7" ht="15" customHeight="1">
      <c r="A7" s="206" t="s">
        <v>276</v>
      </c>
      <c r="B7" s="206"/>
      <c r="C7" s="206"/>
      <c r="D7" s="206"/>
      <c r="E7" s="206"/>
      <c r="F7" s="206"/>
      <c r="G7" s="206"/>
    </row>
    <row r="8" ht="15">
      <c r="A8" s="189" t="s">
        <v>312</v>
      </c>
    </row>
    <row r="9" ht="15">
      <c r="A9" s="189" t="s">
        <v>277</v>
      </c>
    </row>
    <row r="10" ht="15">
      <c r="A10" s="189" t="s">
        <v>300</v>
      </c>
    </row>
    <row r="11" ht="15">
      <c r="A11" s="189" t="s">
        <v>301</v>
      </c>
    </row>
    <row r="12" ht="15">
      <c r="A12" s="189" t="s">
        <v>278</v>
      </c>
    </row>
    <row r="13" ht="15">
      <c r="A13" s="189" t="s">
        <v>302</v>
      </c>
    </row>
    <row r="14" ht="15">
      <c r="A14" s="189" t="s">
        <v>304</v>
      </c>
    </row>
    <row r="15" ht="15">
      <c r="A15" s="189" t="s">
        <v>305</v>
      </c>
    </row>
    <row r="16" ht="15">
      <c r="A16" s="189" t="s">
        <v>306</v>
      </c>
    </row>
    <row r="17" ht="15">
      <c r="A17" s="189" t="s">
        <v>309</v>
      </c>
    </row>
    <row r="18" ht="15">
      <c r="A18" s="189" t="s">
        <v>279</v>
      </c>
    </row>
    <row r="19" ht="15">
      <c r="A19" s="189" t="s">
        <v>308</v>
      </c>
    </row>
    <row r="20" ht="15">
      <c r="A20" s="189" t="s">
        <v>307</v>
      </c>
    </row>
    <row r="21" ht="15">
      <c r="A21" s="189" t="s">
        <v>311</v>
      </c>
    </row>
    <row r="22" ht="15">
      <c r="A22" s="189" t="s">
        <v>280</v>
      </c>
    </row>
    <row r="23" ht="15">
      <c r="A23" s="189" t="s">
        <v>310</v>
      </c>
    </row>
    <row r="24" spans="1:7" ht="15">
      <c r="A24" s="189" t="s">
        <v>303</v>
      </c>
      <c r="B24" s="189"/>
      <c r="C24" s="191"/>
      <c r="D24" s="191"/>
      <c r="E24" s="191"/>
      <c r="F24" s="191"/>
      <c r="G24" s="191"/>
    </row>
    <row r="25" ht="15">
      <c r="A25" s="188" t="s">
        <v>281</v>
      </c>
    </row>
    <row r="30" ht="14.25">
      <c r="A30" s="86" t="s">
        <v>147</v>
      </c>
    </row>
    <row r="31" ht="15">
      <c r="A31" s="85" t="s">
        <v>146</v>
      </c>
    </row>
    <row r="34" ht="14.25">
      <c r="A34" s="77" t="s">
        <v>0</v>
      </c>
    </row>
    <row r="36" spans="2:3" ht="12.75">
      <c r="B36" s="1" t="s">
        <v>91</v>
      </c>
      <c r="C36" s="1"/>
    </row>
    <row r="37" spans="1:7" ht="45.75">
      <c r="A37" s="49" t="s">
        <v>94</v>
      </c>
      <c r="B37" s="34" t="s">
        <v>83</v>
      </c>
      <c r="C37" s="35" t="s">
        <v>289</v>
      </c>
      <c r="D37" s="36" t="s">
        <v>285</v>
      </c>
      <c r="E37" s="36" t="s">
        <v>286</v>
      </c>
      <c r="F37" s="36" t="s">
        <v>259</v>
      </c>
      <c r="G37" s="36" t="s">
        <v>287</v>
      </c>
    </row>
    <row r="38" spans="1:7" ht="15">
      <c r="A38" s="36" t="s">
        <v>74</v>
      </c>
      <c r="B38" s="37" t="s">
        <v>75</v>
      </c>
      <c r="C38" s="37" t="s">
        <v>76</v>
      </c>
      <c r="D38" s="36" t="s">
        <v>84</v>
      </c>
      <c r="E38" s="36" t="s">
        <v>85</v>
      </c>
      <c r="F38" s="36" t="s">
        <v>255</v>
      </c>
      <c r="G38" s="34" t="s">
        <v>256</v>
      </c>
    </row>
    <row r="39" spans="1:7" ht="12.75">
      <c r="A39" s="1"/>
      <c r="B39" s="1" t="s">
        <v>81</v>
      </c>
      <c r="C39" s="29">
        <f>C40+C85</f>
        <v>21582981.25</v>
      </c>
      <c r="D39" s="29">
        <f>D41+D85+D66+D97</f>
        <v>17070300</v>
      </c>
      <c r="E39" s="29">
        <f>E41+E85+E66+E97</f>
        <v>15009500</v>
      </c>
      <c r="F39" s="29">
        <f>F41+F85+F66+F97</f>
        <v>13336060</v>
      </c>
      <c r="G39" s="29">
        <f>G41+G85+G66+G97</f>
        <v>13012060</v>
      </c>
    </row>
    <row r="40" spans="1:7" ht="12.75">
      <c r="A40" s="1"/>
      <c r="B40" s="1" t="s">
        <v>0</v>
      </c>
      <c r="C40" s="29">
        <f>C41+C66</f>
        <v>12161073.38</v>
      </c>
      <c r="D40" s="29">
        <f>D41+D66</f>
        <v>17209500</v>
      </c>
      <c r="E40" s="29">
        <f>E41+E66</f>
        <v>15009500</v>
      </c>
      <c r="F40" s="29">
        <f>F41+F66</f>
        <v>13336060</v>
      </c>
      <c r="G40" s="29">
        <f>G41+G66</f>
        <v>13012060</v>
      </c>
    </row>
    <row r="41" spans="1:7" ht="12.75">
      <c r="A41" s="50">
        <v>6</v>
      </c>
      <c r="B41" s="51" t="s">
        <v>1</v>
      </c>
      <c r="C41" s="52">
        <f>C43+C48+C53+C58+C64</f>
        <v>12159044.88</v>
      </c>
      <c r="D41" s="52">
        <f>D43+D48+D53+D58+D64+D71</f>
        <v>17059500</v>
      </c>
      <c r="E41" s="52">
        <f>E43+E48+E53+E58+E64+E71</f>
        <v>14859500</v>
      </c>
      <c r="F41" s="52">
        <f>F43+F48+F53+F58+F64+F71</f>
        <v>13086060</v>
      </c>
      <c r="G41" s="52">
        <f>G43+G48+G53+G58+G64+G71</f>
        <v>12812060</v>
      </c>
    </row>
    <row r="42" spans="1:7" ht="12.75">
      <c r="A42" s="32"/>
      <c r="B42" s="1" t="s">
        <v>77</v>
      </c>
      <c r="C42" s="22"/>
      <c r="D42" s="22"/>
      <c r="E42" s="22"/>
      <c r="F42" s="22"/>
      <c r="G42" s="17"/>
    </row>
    <row r="43" spans="1:7" ht="12.75">
      <c r="A43" s="53">
        <v>61</v>
      </c>
      <c r="B43" s="54" t="s">
        <v>2</v>
      </c>
      <c r="C43" s="55">
        <f>C44+C45+C46</f>
        <v>3029540.8699999996</v>
      </c>
      <c r="D43" s="55">
        <f>D44+D45+D46</f>
        <v>2900000</v>
      </c>
      <c r="E43" s="55">
        <f>E44+E45+E46</f>
        <v>3400000</v>
      </c>
      <c r="F43" s="55">
        <v>2700000</v>
      </c>
      <c r="G43" s="55">
        <v>2700000</v>
      </c>
    </row>
    <row r="44" spans="1:7" ht="12.75">
      <c r="A44" s="5">
        <v>611</v>
      </c>
      <c r="B44" s="17" t="s">
        <v>3</v>
      </c>
      <c r="C44" s="18">
        <v>2922633.11</v>
      </c>
      <c r="D44" s="21">
        <v>2800000</v>
      </c>
      <c r="E44" s="21">
        <v>3300000</v>
      </c>
      <c r="F44" s="21"/>
      <c r="G44" s="21"/>
    </row>
    <row r="45" spans="1:7" ht="12.75">
      <c r="A45" s="5">
        <v>613</v>
      </c>
      <c r="B45" s="17" t="s">
        <v>39</v>
      </c>
      <c r="C45" s="18">
        <v>72493.13</v>
      </c>
      <c r="D45" s="21">
        <v>60000</v>
      </c>
      <c r="E45" s="21">
        <v>60000</v>
      </c>
      <c r="F45" s="21"/>
      <c r="G45" s="21"/>
    </row>
    <row r="46" spans="1:7" ht="12.75">
      <c r="A46" s="5">
        <v>614</v>
      </c>
      <c r="B46" s="3" t="s">
        <v>4</v>
      </c>
      <c r="C46" s="18">
        <v>34414.63</v>
      </c>
      <c r="D46" s="21">
        <v>40000</v>
      </c>
      <c r="E46" s="21">
        <v>40000</v>
      </c>
      <c r="F46" s="21"/>
      <c r="G46" s="21"/>
    </row>
    <row r="47" spans="1:7" s="48" customFormat="1" ht="12.75">
      <c r="A47" s="5"/>
      <c r="B47" s="1" t="s">
        <v>78</v>
      </c>
      <c r="C47" s="22"/>
      <c r="D47" s="22"/>
      <c r="E47" s="22"/>
      <c r="F47" s="22"/>
      <c r="G47" s="1"/>
    </row>
    <row r="48" spans="1:7" s="48" customFormat="1" ht="24">
      <c r="A48" s="53">
        <v>63</v>
      </c>
      <c r="B48" s="56" t="s">
        <v>95</v>
      </c>
      <c r="C48" s="55">
        <f>C49+C50+C51</f>
        <v>8114647.69</v>
      </c>
      <c r="D48" s="55">
        <f>D49+D50+D51</f>
        <v>12250000</v>
      </c>
      <c r="E48" s="55">
        <f>E49+E50+E51</f>
        <v>9550000</v>
      </c>
      <c r="F48" s="55">
        <v>8800000</v>
      </c>
      <c r="G48" s="55">
        <v>8567000</v>
      </c>
    </row>
    <row r="49" spans="1:7" s="48" customFormat="1" ht="12.75">
      <c r="A49" s="5">
        <v>633</v>
      </c>
      <c r="B49" s="3" t="s">
        <v>141</v>
      </c>
      <c r="C49" s="21">
        <v>8114647.69</v>
      </c>
      <c r="D49" s="21">
        <v>8500000</v>
      </c>
      <c r="E49" s="21">
        <v>9500000</v>
      </c>
      <c r="F49" s="21"/>
      <c r="G49" s="21"/>
    </row>
    <row r="50" spans="1:7" s="48" customFormat="1" ht="12.75">
      <c r="A50" s="5">
        <v>634</v>
      </c>
      <c r="B50" s="3" t="s">
        <v>93</v>
      </c>
      <c r="C50" s="21"/>
      <c r="D50" s="21">
        <v>50000</v>
      </c>
      <c r="E50" s="21">
        <v>50000</v>
      </c>
      <c r="F50" s="21"/>
      <c r="G50" s="21"/>
    </row>
    <row r="51" spans="1:7" s="193" customFormat="1" ht="12.75">
      <c r="A51" s="5">
        <v>638</v>
      </c>
      <c r="B51" s="3" t="s">
        <v>151</v>
      </c>
      <c r="C51" s="21">
        <v>0</v>
      </c>
      <c r="D51" s="21">
        <v>3700000</v>
      </c>
      <c r="E51" s="21">
        <v>0</v>
      </c>
      <c r="F51" s="21"/>
      <c r="G51" s="21"/>
    </row>
    <row r="52" spans="1:7" s="48" customFormat="1" ht="12.75">
      <c r="A52" s="5"/>
      <c r="B52" s="1" t="s">
        <v>77</v>
      </c>
      <c r="C52" s="21"/>
      <c r="D52" s="21"/>
      <c r="E52" s="21"/>
      <c r="F52" s="21"/>
      <c r="G52"/>
    </row>
    <row r="53" spans="1:7" s="48" customFormat="1" ht="12.75">
      <c r="A53" s="53">
        <v>64</v>
      </c>
      <c r="B53" s="57" t="s">
        <v>5</v>
      </c>
      <c r="C53" s="55">
        <f>C54+C56</f>
        <v>84591.48999999999</v>
      </c>
      <c r="D53" s="55">
        <f>D54+D56</f>
        <v>39000</v>
      </c>
      <c r="E53" s="55">
        <f>E54+E56</f>
        <v>39000</v>
      </c>
      <c r="F53" s="55">
        <v>50000</v>
      </c>
      <c r="G53" s="55">
        <v>55000</v>
      </c>
    </row>
    <row r="54" spans="1:7" s="48" customFormat="1" ht="12.75">
      <c r="A54" s="5">
        <v>641</v>
      </c>
      <c r="B54" s="151" t="s">
        <v>6</v>
      </c>
      <c r="C54" s="21">
        <v>125.23</v>
      </c>
      <c r="D54" s="21">
        <v>9000</v>
      </c>
      <c r="E54" s="21">
        <v>9000</v>
      </c>
      <c r="F54" s="21"/>
      <c r="G54" s="21"/>
    </row>
    <row r="55" spans="1:7" s="48" customFormat="1" ht="12.75">
      <c r="A55" s="6"/>
      <c r="B55" s="2" t="s">
        <v>79</v>
      </c>
      <c r="C55" s="30"/>
      <c r="D55" s="30"/>
      <c r="E55" s="30"/>
      <c r="F55" s="30"/>
      <c r="G55"/>
    </row>
    <row r="56" spans="1:7" s="48" customFormat="1" ht="12.75">
      <c r="A56" s="5">
        <v>642</v>
      </c>
      <c r="B56" s="3" t="s">
        <v>7</v>
      </c>
      <c r="C56" s="21">
        <v>84466.26</v>
      </c>
      <c r="D56" s="21">
        <v>30000</v>
      </c>
      <c r="E56" s="21">
        <v>30000</v>
      </c>
      <c r="F56" s="21"/>
      <c r="G56" s="21"/>
    </row>
    <row r="57" spans="1:6" ht="12.75">
      <c r="A57" s="5"/>
      <c r="B57" s="1" t="s">
        <v>77</v>
      </c>
      <c r="C57" s="22"/>
      <c r="D57" s="22"/>
      <c r="E57" s="22"/>
      <c r="F57" s="22"/>
    </row>
    <row r="58" spans="1:7" ht="36">
      <c r="A58" s="53">
        <v>65</v>
      </c>
      <c r="B58" s="56" t="s">
        <v>61</v>
      </c>
      <c r="C58" s="55">
        <f>C59+C61+C63</f>
        <v>859704.27</v>
      </c>
      <c r="D58" s="55">
        <f>D59+D61+D63</f>
        <v>1225000</v>
      </c>
      <c r="E58" s="55">
        <f>E59+E61+E63</f>
        <v>1225000</v>
      </c>
      <c r="F58" s="55">
        <v>852000</v>
      </c>
      <c r="G58" s="55">
        <v>820000</v>
      </c>
    </row>
    <row r="59" spans="1:8" ht="12.75">
      <c r="A59" s="3">
        <v>651</v>
      </c>
      <c r="B59" s="3" t="s">
        <v>62</v>
      </c>
      <c r="C59" s="21">
        <v>0</v>
      </c>
      <c r="D59" s="21">
        <v>5000</v>
      </c>
      <c r="E59" s="21">
        <v>5000</v>
      </c>
      <c r="F59" s="21"/>
      <c r="G59" s="21"/>
      <c r="H59" s="21"/>
    </row>
    <row r="60" spans="1:8" ht="12.75">
      <c r="A60" s="5"/>
      <c r="B60" s="17" t="s">
        <v>80</v>
      </c>
      <c r="C60" s="21"/>
      <c r="D60" s="21"/>
      <c r="E60" s="21"/>
      <c r="F60" s="21"/>
      <c r="G60" s="17"/>
      <c r="H60" s="21"/>
    </row>
    <row r="61" spans="1:8" ht="12.75">
      <c r="A61" s="5">
        <v>652</v>
      </c>
      <c r="B61" s="3" t="s">
        <v>63</v>
      </c>
      <c r="C61" s="21">
        <v>119259.77</v>
      </c>
      <c r="D61" s="21">
        <v>420000</v>
      </c>
      <c r="E61" s="21">
        <v>420000</v>
      </c>
      <c r="F61" s="21"/>
      <c r="G61" s="21"/>
      <c r="H61" s="21"/>
    </row>
    <row r="62" spans="1:8" ht="16.5" customHeight="1">
      <c r="A62" s="5"/>
      <c r="B62" s="17" t="s">
        <v>80</v>
      </c>
      <c r="C62" s="21"/>
      <c r="D62" s="21"/>
      <c r="E62" s="21"/>
      <c r="F62" s="21"/>
      <c r="G62" s="17"/>
      <c r="H62" s="25"/>
    </row>
    <row r="63" spans="1:8" ht="14.25" customHeight="1">
      <c r="A63" s="5">
        <v>653</v>
      </c>
      <c r="B63" s="3" t="s">
        <v>64</v>
      </c>
      <c r="C63" s="21">
        <v>740444.5</v>
      </c>
      <c r="D63" s="21">
        <v>800000</v>
      </c>
      <c r="E63" s="21">
        <v>800000</v>
      </c>
      <c r="F63" s="21"/>
      <c r="G63" s="21"/>
      <c r="H63" s="21"/>
    </row>
    <row r="64" spans="1:8" ht="12.75">
      <c r="A64" s="53">
        <v>68</v>
      </c>
      <c r="B64" s="57" t="s">
        <v>65</v>
      </c>
      <c r="C64" s="55">
        <f>C65</f>
        <v>70560.56</v>
      </c>
      <c r="D64" s="55">
        <f>D65</f>
        <v>20000</v>
      </c>
      <c r="E64" s="55">
        <f>E65</f>
        <v>20000</v>
      </c>
      <c r="F64" s="55">
        <v>48560</v>
      </c>
      <c r="G64" s="55">
        <v>34560</v>
      </c>
      <c r="H64" s="21"/>
    </row>
    <row r="65" spans="1:8" ht="12.75">
      <c r="A65" s="5">
        <v>683</v>
      </c>
      <c r="B65" s="3" t="s">
        <v>66</v>
      </c>
      <c r="C65" s="21">
        <v>70560.56</v>
      </c>
      <c r="D65" s="21">
        <v>20000</v>
      </c>
      <c r="E65" s="21">
        <v>20000</v>
      </c>
      <c r="H65" s="22"/>
    </row>
    <row r="66" spans="1:8" ht="12.75">
      <c r="A66" s="152">
        <v>7</v>
      </c>
      <c r="B66" s="153" t="s">
        <v>148</v>
      </c>
      <c r="C66" s="88">
        <f>C68</f>
        <v>2028.5</v>
      </c>
      <c r="D66" s="88">
        <f>D68</f>
        <v>150000</v>
      </c>
      <c r="E66" s="88">
        <f>E68</f>
        <v>150000</v>
      </c>
      <c r="F66" s="88">
        <f>F68</f>
        <v>250000</v>
      </c>
      <c r="G66" s="88">
        <f>G68</f>
        <v>200000</v>
      </c>
      <c r="H66" s="22"/>
    </row>
    <row r="67" spans="1:8" ht="12.75">
      <c r="A67" s="6"/>
      <c r="B67" s="3" t="s">
        <v>79</v>
      </c>
      <c r="C67" s="22"/>
      <c r="D67" s="22"/>
      <c r="E67" s="22"/>
      <c r="F67" s="1"/>
      <c r="G67" s="1"/>
      <c r="H67" s="42"/>
    </row>
    <row r="68" spans="1:8" ht="12.75">
      <c r="A68" s="154">
        <v>71</v>
      </c>
      <c r="B68" s="155" t="s">
        <v>149</v>
      </c>
      <c r="C68" s="133">
        <f>C69</f>
        <v>2028.5</v>
      </c>
      <c r="D68" s="133">
        <f>D69</f>
        <v>150000</v>
      </c>
      <c r="E68" s="133">
        <f>E69</f>
        <v>150000</v>
      </c>
      <c r="F68" s="87">
        <v>250000</v>
      </c>
      <c r="G68" s="87">
        <v>200000</v>
      </c>
      <c r="H68" s="21"/>
    </row>
    <row r="69" spans="1:5" ht="12.75">
      <c r="A69" s="5">
        <v>711</v>
      </c>
      <c r="B69" s="3" t="s">
        <v>150</v>
      </c>
      <c r="C69" s="21">
        <v>2028.5</v>
      </c>
      <c r="D69" s="21">
        <v>150000</v>
      </c>
      <c r="E69" s="21">
        <v>150000</v>
      </c>
    </row>
    <row r="70" spans="1:8" ht="12.75">
      <c r="A70" s="174" t="s">
        <v>274</v>
      </c>
      <c r="B70" s="175"/>
      <c r="C70" s="176"/>
      <c r="D70" s="177"/>
      <c r="E70" s="177"/>
      <c r="F70" s="177"/>
      <c r="G70" s="177"/>
      <c r="H70" s="25"/>
    </row>
    <row r="71" spans="1:8" ht="12.75">
      <c r="A71" s="181">
        <v>6</v>
      </c>
      <c r="B71" s="172" t="s">
        <v>268</v>
      </c>
      <c r="C71" s="172"/>
      <c r="D71" s="173">
        <f>D72+D74+D76+D78</f>
        <v>625500</v>
      </c>
      <c r="E71" s="173">
        <f>E72+E74+E76+E78</f>
        <v>625500</v>
      </c>
      <c r="F71" s="173">
        <f>F72+F74+F76+F78</f>
        <v>635500</v>
      </c>
      <c r="G71" s="173">
        <f>G72+G74+G76+G78</f>
        <v>635500</v>
      </c>
      <c r="H71" s="25"/>
    </row>
    <row r="72" spans="1:8" ht="12.75">
      <c r="A72" s="179">
        <v>63</v>
      </c>
      <c r="B72" s="175" t="s">
        <v>269</v>
      </c>
      <c r="C72" s="176"/>
      <c r="D72" s="177">
        <f>D73</f>
        <v>15000</v>
      </c>
      <c r="E72" s="177">
        <f>E73</f>
        <v>15000</v>
      </c>
      <c r="F72" s="177">
        <v>20000</v>
      </c>
      <c r="G72" s="177">
        <v>20000</v>
      </c>
      <c r="H72" s="25"/>
    </row>
    <row r="73" spans="1:8" ht="12.75">
      <c r="A73" s="182">
        <v>636</v>
      </c>
      <c r="B73" s="165" t="s">
        <v>270</v>
      </c>
      <c r="C73" s="170"/>
      <c r="D73" s="184">
        <v>15000</v>
      </c>
      <c r="E73" s="184">
        <v>15000</v>
      </c>
      <c r="F73" s="171"/>
      <c r="G73" s="171"/>
      <c r="H73" s="26"/>
    </row>
    <row r="74" spans="1:8" ht="12.75">
      <c r="A74" s="179">
        <v>64</v>
      </c>
      <c r="B74" s="178" t="s">
        <v>5</v>
      </c>
      <c r="C74" s="179"/>
      <c r="D74" s="180">
        <f>D75</f>
        <v>500</v>
      </c>
      <c r="E74" s="180">
        <f>E75</f>
        <v>500</v>
      </c>
      <c r="F74" s="180">
        <v>500</v>
      </c>
      <c r="G74" s="180">
        <v>500</v>
      </c>
      <c r="H74" s="25"/>
    </row>
    <row r="75" spans="1:8" ht="12.75">
      <c r="A75" s="182">
        <v>641</v>
      </c>
      <c r="B75" s="165" t="s">
        <v>6</v>
      </c>
      <c r="C75" s="170"/>
      <c r="D75" s="184">
        <v>500</v>
      </c>
      <c r="E75" s="184">
        <v>500</v>
      </c>
      <c r="F75" s="171"/>
      <c r="G75" s="171"/>
      <c r="H75" s="42"/>
    </row>
    <row r="76" spans="1:8" ht="12.75">
      <c r="A76" s="179">
        <v>65</v>
      </c>
      <c r="B76" s="175" t="s">
        <v>271</v>
      </c>
      <c r="C76" s="176"/>
      <c r="D76" s="177">
        <f>D77</f>
        <v>600000</v>
      </c>
      <c r="E76" s="177">
        <f>E77</f>
        <v>600000</v>
      </c>
      <c r="F76" s="177">
        <v>600000</v>
      </c>
      <c r="G76" s="177">
        <v>600000</v>
      </c>
      <c r="H76" s="25"/>
    </row>
    <row r="77" spans="1:8" ht="12.75">
      <c r="A77" s="182">
        <v>652</v>
      </c>
      <c r="B77" s="165" t="s">
        <v>63</v>
      </c>
      <c r="C77" s="170"/>
      <c r="D77" s="184">
        <v>600000</v>
      </c>
      <c r="E77" s="184">
        <v>600000</v>
      </c>
      <c r="F77" s="171"/>
      <c r="G77" s="171"/>
      <c r="H77" s="26"/>
    </row>
    <row r="78" spans="1:7" ht="12.75">
      <c r="A78" s="179">
        <v>66</v>
      </c>
      <c r="B78" s="175" t="s">
        <v>272</v>
      </c>
      <c r="C78" s="176"/>
      <c r="D78" s="177">
        <f>D79</f>
        <v>10000</v>
      </c>
      <c r="E78" s="177">
        <f>E79</f>
        <v>10000</v>
      </c>
      <c r="F78" s="177">
        <v>15000</v>
      </c>
      <c r="G78" s="177">
        <v>15000</v>
      </c>
    </row>
    <row r="79" spans="1:8" ht="12.75">
      <c r="A79" s="183">
        <v>663</v>
      </c>
      <c r="B79" s="165" t="s">
        <v>273</v>
      </c>
      <c r="C79" s="167"/>
      <c r="D79" s="169">
        <v>10000</v>
      </c>
      <c r="E79" s="169">
        <v>10000</v>
      </c>
      <c r="F79" s="168"/>
      <c r="G79" s="168"/>
      <c r="H79" s="25"/>
    </row>
    <row r="80" spans="1:8" ht="12.75">
      <c r="A80" s="5"/>
      <c r="B80" s="3"/>
      <c r="C80" s="3"/>
      <c r="D80" s="21"/>
      <c r="E80" s="21"/>
      <c r="F80" s="18"/>
      <c r="G80" s="18"/>
      <c r="H80" s="25"/>
    </row>
    <row r="81" spans="1:8" ht="12.75">
      <c r="A81" s="5"/>
      <c r="B81" s="3"/>
      <c r="C81" s="3"/>
      <c r="D81" s="21"/>
      <c r="E81" s="21"/>
      <c r="F81" s="21"/>
      <c r="G81" s="21"/>
      <c r="H81" s="26"/>
    </row>
    <row r="82" spans="1:8" ht="12.75">
      <c r="A82" s="6"/>
      <c r="B82" s="1" t="s">
        <v>48</v>
      </c>
      <c r="C82" s="1"/>
      <c r="D82" s="18"/>
      <c r="E82" s="18"/>
      <c r="F82" s="18"/>
      <c r="G82" s="42"/>
      <c r="H82" s="26"/>
    </row>
    <row r="83" spans="1:8" ht="13.5" customHeight="1">
      <c r="A83" s="6"/>
      <c r="B83" s="1" t="s">
        <v>55</v>
      </c>
      <c r="C83" s="1"/>
      <c r="D83" s="18"/>
      <c r="E83" s="18"/>
      <c r="F83" s="18"/>
      <c r="G83" s="17"/>
      <c r="H83" s="26"/>
    </row>
    <row r="84" spans="1:8" ht="12.75">
      <c r="A84" s="6"/>
      <c r="B84" s="1" t="s">
        <v>82</v>
      </c>
      <c r="C84" s="1"/>
      <c r="D84" s="18"/>
      <c r="E84" s="18"/>
      <c r="F84" s="18"/>
      <c r="H84" s="25"/>
    </row>
    <row r="85" spans="1:8" ht="12.75">
      <c r="A85" s="4">
        <v>8</v>
      </c>
      <c r="B85" s="4" t="s">
        <v>45</v>
      </c>
      <c r="C85" s="92">
        <f>C86</f>
        <v>9421907.87</v>
      </c>
      <c r="D85" s="22">
        <f aca="true" t="shared" si="0" ref="D85:G86">D86</f>
        <v>2000000</v>
      </c>
      <c r="E85" s="22">
        <f t="shared" si="0"/>
        <v>0</v>
      </c>
      <c r="F85" s="22">
        <f t="shared" si="0"/>
        <v>0</v>
      </c>
      <c r="G85" s="22">
        <f t="shared" si="0"/>
        <v>0</v>
      </c>
      <c r="H85" s="26"/>
    </row>
    <row r="86" spans="1:8" ht="12.75">
      <c r="A86" s="4">
        <v>84</v>
      </c>
      <c r="B86" s="4" t="s">
        <v>46</v>
      </c>
      <c r="C86" s="92">
        <f>C87</f>
        <v>9421907.87</v>
      </c>
      <c r="D86" s="22">
        <v>2000000</v>
      </c>
      <c r="E86" s="22"/>
      <c r="F86" s="22">
        <f t="shared" si="0"/>
        <v>0</v>
      </c>
      <c r="G86" s="22">
        <f t="shared" si="0"/>
        <v>0</v>
      </c>
      <c r="H86" s="21"/>
    </row>
    <row r="87" spans="1:7" ht="36">
      <c r="A87" s="3">
        <v>844</v>
      </c>
      <c r="B87" s="20" t="s">
        <v>47</v>
      </c>
      <c r="C87" s="194">
        <v>9421907.87</v>
      </c>
      <c r="D87" s="21">
        <v>2000000</v>
      </c>
      <c r="E87" s="21"/>
      <c r="F87" s="21"/>
      <c r="G87" s="21">
        <v>0</v>
      </c>
    </row>
    <row r="88" spans="1:10" ht="12.75">
      <c r="A88" s="3"/>
      <c r="B88" s="20"/>
      <c r="C88" s="194"/>
      <c r="D88" s="21"/>
      <c r="E88" s="21"/>
      <c r="F88" s="21"/>
      <c r="G88" s="21"/>
      <c r="H88" s="42"/>
      <c r="J88" s="48"/>
    </row>
    <row r="89" spans="1:8" ht="12.75">
      <c r="A89" s="4"/>
      <c r="B89" s="4" t="s">
        <v>56</v>
      </c>
      <c r="C89" s="4"/>
      <c r="D89" s="18"/>
      <c r="E89" s="18"/>
      <c r="F89" s="18"/>
      <c r="G89" s="18"/>
      <c r="H89" s="25"/>
    </row>
    <row r="90" spans="1:8" ht="15">
      <c r="A90" s="4">
        <v>5</v>
      </c>
      <c r="B90" s="4" t="s">
        <v>57</v>
      </c>
      <c r="C90" s="4"/>
      <c r="D90" s="156">
        <f>D91</f>
        <v>500000</v>
      </c>
      <c r="E90" s="156">
        <f>E91</f>
        <v>1061760</v>
      </c>
      <c r="F90" s="156">
        <f>F91</f>
        <v>1061760</v>
      </c>
      <c r="G90" s="156">
        <f>G91</f>
        <v>1061760</v>
      </c>
      <c r="H90" s="26"/>
    </row>
    <row r="91" spans="1:7" ht="12.75">
      <c r="A91" s="4">
        <v>54</v>
      </c>
      <c r="B91" s="4" t="s">
        <v>58</v>
      </c>
      <c r="C91" s="4"/>
      <c r="D91" s="22">
        <v>500000</v>
      </c>
      <c r="E91" s="22">
        <f>E92</f>
        <v>1061760</v>
      </c>
      <c r="F91" s="22">
        <v>1061760</v>
      </c>
      <c r="G91" s="22">
        <v>1061760</v>
      </c>
    </row>
    <row r="92" spans="1:8" ht="36">
      <c r="A92" s="4">
        <v>542</v>
      </c>
      <c r="B92" s="7" t="s">
        <v>59</v>
      </c>
      <c r="C92" s="7"/>
      <c r="D92" s="29">
        <v>500000</v>
      </c>
      <c r="E92" s="29">
        <v>1061760</v>
      </c>
      <c r="F92" s="29"/>
      <c r="G92" s="29"/>
      <c r="H92" s="25"/>
    </row>
    <row r="93" spans="1:8" ht="12.75">
      <c r="A93" s="4"/>
      <c r="B93" s="7"/>
      <c r="C93" s="7"/>
      <c r="D93" s="29"/>
      <c r="E93" s="29"/>
      <c r="F93" s="29"/>
      <c r="G93" s="25"/>
      <c r="H93" s="25"/>
    </row>
    <row r="94" spans="1:8" ht="12.75">
      <c r="A94" s="3"/>
      <c r="B94" s="3"/>
      <c r="C94" s="3"/>
      <c r="D94" s="21"/>
      <c r="E94" s="21"/>
      <c r="H94" s="42"/>
    </row>
    <row r="95" spans="1:5" ht="12.75">
      <c r="A95" s="4"/>
      <c r="B95" s="1" t="s">
        <v>241</v>
      </c>
      <c r="C95" s="1"/>
      <c r="D95" s="21"/>
      <c r="E95" s="21"/>
    </row>
    <row r="96" spans="1:8" ht="12.75">
      <c r="A96" s="57">
        <v>9</v>
      </c>
      <c r="B96" s="57" t="s">
        <v>242</v>
      </c>
      <c r="C96" s="57"/>
      <c r="D96" s="21"/>
      <c r="E96" s="21"/>
      <c r="H96" s="25"/>
    </row>
    <row r="97" spans="1:8" ht="12.75">
      <c r="A97" s="4">
        <v>92</v>
      </c>
      <c r="B97" s="4" t="s">
        <v>243</v>
      </c>
      <c r="C97" s="92">
        <f>C98</f>
        <v>192211.93</v>
      </c>
      <c r="D97" s="22">
        <v>-2139200</v>
      </c>
      <c r="E97" s="22"/>
      <c r="F97" s="22"/>
      <c r="G97" s="22"/>
      <c r="H97" s="25"/>
    </row>
    <row r="98" spans="1:8" ht="12.75">
      <c r="A98" s="3">
        <v>922</v>
      </c>
      <c r="B98" s="3" t="s">
        <v>244</v>
      </c>
      <c r="C98" s="93">
        <v>192211.93</v>
      </c>
      <c r="D98" s="21"/>
      <c r="E98" s="21"/>
      <c r="H98" s="42"/>
    </row>
    <row r="99" spans="1:8" ht="15">
      <c r="A99" s="3"/>
      <c r="B99" s="3"/>
      <c r="C99" s="3"/>
      <c r="D99" s="24"/>
      <c r="E99" s="24"/>
      <c r="F99" s="24"/>
      <c r="G99" s="25"/>
      <c r="H99" s="25"/>
    </row>
    <row r="100" spans="1:8" ht="14.25">
      <c r="A100" s="61"/>
      <c r="B100" s="75" t="s">
        <v>96</v>
      </c>
      <c r="C100" s="157">
        <f>C101+C102</f>
        <v>21390769.32</v>
      </c>
      <c r="D100" s="64">
        <f>D101+D102+D103</f>
        <v>17070300</v>
      </c>
      <c r="E100" s="64">
        <f>E101+E102+E103</f>
        <v>15009500</v>
      </c>
      <c r="F100" s="64">
        <f>F101+F102+F103</f>
        <v>13336060</v>
      </c>
      <c r="G100" s="64">
        <f>G101+G102+G103</f>
        <v>13012060</v>
      </c>
      <c r="H100" s="26"/>
    </row>
    <row r="101" spans="1:7" ht="12.75">
      <c r="A101" s="58">
        <v>3</v>
      </c>
      <c r="B101" s="58" t="s">
        <v>17</v>
      </c>
      <c r="C101" s="52">
        <f>C104+C108+C114+C118+C121+C123+C116</f>
        <v>6471312.540000001</v>
      </c>
      <c r="D101" s="52">
        <f>D104+D108+D114+D118+D121+D123+D116</f>
        <v>9686300</v>
      </c>
      <c r="E101" s="52">
        <f>E104+E108+E114+E118+E121+E123+E116</f>
        <v>9363740</v>
      </c>
      <c r="F101" s="52">
        <f>F104+F108+F114+F116+F118+F121+F123</f>
        <v>9041300</v>
      </c>
      <c r="G101" s="52">
        <f>G104+G108+G114+G116+G118+G121+G123</f>
        <v>8909300</v>
      </c>
    </row>
    <row r="102" spans="1:8" ht="12.75">
      <c r="A102" s="58">
        <v>4</v>
      </c>
      <c r="B102" s="58" t="s">
        <v>24</v>
      </c>
      <c r="C102" s="52">
        <f>C126</f>
        <v>14919456.780000001</v>
      </c>
      <c r="D102" s="52">
        <f>D126</f>
        <v>6884000</v>
      </c>
      <c r="E102" s="52">
        <f>E126</f>
        <v>4584000</v>
      </c>
      <c r="F102" s="52">
        <f>F126</f>
        <v>3233000</v>
      </c>
      <c r="G102" s="52">
        <f>G126</f>
        <v>3041000</v>
      </c>
      <c r="H102" s="25"/>
    </row>
    <row r="103" spans="1:8" ht="12.75">
      <c r="A103" s="58">
        <v>5</v>
      </c>
      <c r="B103" s="57" t="s">
        <v>57</v>
      </c>
      <c r="C103" s="52">
        <f>C137</f>
        <v>0</v>
      </c>
      <c r="D103" s="52">
        <f>D137</f>
        <v>500000</v>
      </c>
      <c r="E103" s="52">
        <f>E137</f>
        <v>1061760</v>
      </c>
      <c r="F103" s="52">
        <f>F137</f>
        <v>1061760</v>
      </c>
      <c r="G103" s="52">
        <f>G137</f>
        <v>1061760</v>
      </c>
      <c r="H103" s="25"/>
    </row>
    <row r="104" spans="1:8" ht="12.75">
      <c r="A104" s="57">
        <v>31</v>
      </c>
      <c r="B104" s="57" t="s">
        <v>11</v>
      </c>
      <c r="C104" s="55">
        <f>C105+C106+C107</f>
        <v>411402.74</v>
      </c>
      <c r="D104" s="55">
        <f>D105+D106+D107</f>
        <v>1955000</v>
      </c>
      <c r="E104" s="55">
        <f>E105+E106+E107</f>
        <v>1955000</v>
      </c>
      <c r="F104" s="55">
        <v>1955000</v>
      </c>
      <c r="G104" s="55">
        <v>1955000</v>
      </c>
      <c r="H104" s="42"/>
    </row>
    <row r="105" spans="1:8" ht="12.75">
      <c r="A105" s="3">
        <v>311</v>
      </c>
      <c r="B105" s="3" t="s">
        <v>50</v>
      </c>
      <c r="C105" s="18">
        <v>352870.1</v>
      </c>
      <c r="D105" s="21">
        <v>1640000</v>
      </c>
      <c r="E105" s="21">
        <v>1640000</v>
      </c>
      <c r="F105" s="21"/>
      <c r="G105" s="21"/>
      <c r="H105" s="42"/>
    </row>
    <row r="106" spans="1:8" ht="12.75">
      <c r="A106" s="3">
        <v>312</v>
      </c>
      <c r="B106" s="3" t="s">
        <v>12</v>
      </c>
      <c r="C106" s="18">
        <v>29150</v>
      </c>
      <c r="D106" s="21">
        <v>80000</v>
      </c>
      <c r="E106" s="21">
        <v>80000</v>
      </c>
      <c r="F106" s="21"/>
      <c r="G106" s="21"/>
      <c r="H106" s="42"/>
    </row>
    <row r="107" spans="1:8" ht="12.75">
      <c r="A107" s="3">
        <v>313</v>
      </c>
      <c r="B107" s="3" t="s">
        <v>13</v>
      </c>
      <c r="C107" s="18">
        <v>29382.64</v>
      </c>
      <c r="D107" s="21">
        <v>235000</v>
      </c>
      <c r="E107" s="21">
        <v>235000</v>
      </c>
      <c r="F107" s="21"/>
      <c r="G107" s="21"/>
      <c r="H107" s="42"/>
    </row>
    <row r="108" spans="1:8" ht="12.75">
      <c r="A108" s="57">
        <v>32</v>
      </c>
      <c r="B108" s="57" t="s">
        <v>14</v>
      </c>
      <c r="C108" s="55">
        <f>C109+C110+C111+C112+C113</f>
        <v>2918615.37</v>
      </c>
      <c r="D108" s="55">
        <f>D109+D110+D111+D112+D113</f>
        <v>3380300</v>
      </c>
      <c r="E108" s="55">
        <f>E109+E110+E111+E112+E113</f>
        <v>3357740</v>
      </c>
      <c r="F108" s="55">
        <v>3198300</v>
      </c>
      <c r="G108" s="55">
        <v>3356300</v>
      </c>
      <c r="H108" s="42"/>
    </row>
    <row r="109" spans="1:8" ht="12.75">
      <c r="A109" s="3">
        <v>321</v>
      </c>
      <c r="B109" s="3" t="s">
        <v>26</v>
      </c>
      <c r="C109" s="21">
        <v>18908.43</v>
      </c>
      <c r="D109" s="21">
        <v>71500</v>
      </c>
      <c r="E109" s="21">
        <v>71500</v>
      </c>
      <c r="F109" s="21"/>
      <c r="G109" s="21"/>
      <c r="H109" s="42"/>
    </row>
    <row r="110" spans="1:8" ht="12.75">
      <c r="A110" s="3">
        <v>322</v>
      </c>
      <c r="B110" s="3" t="s">
        <v>19</v>
      </c>
      <c r="C110" s="21">
        <v>260061.26</v>
      </c>
      <c r="D110" s="21">
        <v>293800</v>
      </c>
      <c r="E110" s="21">
        <v>293800</v>
      </c>
      <c r="F110" s="21"/>
      <c r="G110" s="21"/>
      <c r="H110" s="42"/>
    </row>
    <row r="111" spans="1:8" ht="12.75">
      <c r="A111" s="3">
        <v>323</v>
      </c>
      <c r="B111" s="3" t="s">
        <v>15</v>
      </c>
      <c r="C111" s="134">
        <v>2112256.25</v>
      </c>
      <c r="D111" s="134">
        <v>2708000</v>
      </c>
      <c r="E111" s="134">
        <v>2685440</v>
      </c>
      <c r="F111" s="21"/>
      <c r="G111" s="21"/>
      <c r="H111" s="42"/>
    </row>
    <row r="112" spans="1:8" ht="12.75">
      <c r="A112" s="3">
        <v>324</v>
      </c>
      <c r="B112" s="3" t="s">
        <v>44</v>
      </c>
      <c r="C112" s="21">
        <v>2744.88</v>
      </c>
      <c r="D112" s="21">
        <v>12000</v>
      </c>
      <c r="E112" s="21">
        <v>12000</v>
      </c>
      <c r="F112" s="21"/>
      <c r="G112" s="21"/>
      <c r="H112" s="42"/>
    </row>
    <row r="113" spans="1:8" ht="12.75">
      <c r="A113" s="3">
        <v>329</v>
      </c>
      <c r="B113" s="3" t="s">
        <v>16</v>
      </c>
      <c r="C113" s="21">
        <v>524644.55</v>
      </c>
      <c r="D113" s="21">
        <v>295000</v>
      </c>
      <c r="E113" s="21">
        <v>295000</v>
      </c>
      <c r="F113" s="21"/>
      <c r="G113" s="21"/>
      <c r="H113" s="26"/>
    </row>
    <row r="114" spans="1:8" ht="12.75">
      <c r="A114" s="57">
        <v>34</v>
      </c>
      <c r="B114" s="57" t="s">
        <v>20</v>
      </c>
      <c r="C114" s="55">
        <f>C115</f>
        <v>9632.91</v>
      </c>
      <c r="D114" s="55">
        <f>D115</f>
        <v>25000</v>
      </c>
      <c r="E114" s="55">
        <f>E115</f>
        <v>25000</v>
      </c>
      <c r="F114" s="55">
        <v>24000</v>
      </c>
      <c r="G114" s="55">
        <v>24000</v>
      </c>
      <c r="H114" s="26"/>
    </row>
    <row r="115" spans="1:8" ht="12.75">
      <c r="A115" s="3">
        <v>343</v>
      </c>
      <c r="B115" s="3" t="s">
        <v>21</v>
      </c>
      <c r="C115" s="21">
        <v>9632.91</v>
      </c>
      <c r="D115" s="21">
        <v>25000</v>
      </c>
      <c r="E115" s="21">
        <v>25000</v>
      </c>
      <c r="F115" s="21"/>
      <c r="G115" s="21"/>
      <c r="H115" s="26"/>
    </row>
    <row r="116" spans="1:8" ht="12.75">
      <c r="A116" s="58">
        <v>35</v>
      </c>
      <c r="B116" s="58" t="s">
        <v>144</v>
      </c>
      <c r="C116" s="52">
        <f>C117</f>
        <v>389572.48</v>
      </c>
      <c r="D116" s="52">
        <f>D117</f>
        <v>650000</v>
      </c>
      <c r="E116" s="52">
        <f>E117</f>
        <v>650000</v>
      </c>
      <c r="F116" s="52">
        <v>700000</v>
      </c>
      <c r="G116" s="52">
        <v>700000</v>
      </c>
      <c r="H116" s="25"/>
    </row>
    <row r="117" spans="1:8" ht="36">
      <c r="A117" s="3">
        <v>352</v>
      </c>
      <c r="B117" s="20" t="s">
        <v>145</v>
      </c>
      <c r="C117" s="21">
        <v>389572.48</v>
      </c>
      <c r="D117" s="21">
        <v>650000</v>
      </c>
      <c r="E117" s="21">
        <v>650000</v>
      </c>
      <c r="F117" s="21"/>
      <c r="G117" s="21"/>
      <c r="H117" s="25"/>
    </row>
    <row r="118" spans="1:8" ht="12.75">
      <c r="A118" s="57">
        <v>36</v>
      </c>
      <c r="B118" s="57" t="s">
        <v>38</v>
      </c>
      <c r="C118" s="55">
        <f>C119+C120</f>
        <v>734492.2000000001</v>
      </c>
      <c r="D118" s="55">
        <f>D119+D120</f>
        <v>621000</v>
      </c>
      <c r="E118" s="55">
        <f>E119+E120</f>
        <v>521000</v>
      </c>
      <c r="F118" s="55">
        <v>485000</v>
      </c>
      <c r="G118" s="55">
        <v>285000</v>
      </c>
      <c r="H118" s="25"/>
    </row>
    <row r="119" spans="1:8" ht="12.75">
      <c r="A119" s="3">
        <v>363</v>
      </c>
      <c r="B119" s="3" t="s">
        <v>42</v>
      </c>
      <c r="C119" s="21">
        <v>602662.06</v>
      </c>
      <c r="D119" s="21">
        <v>521000</v>
      </c>
      <c r="E119" s="21">
        <v>421000</v>
      </c>
      <c r="F119" s="22"/>
      <c r="G119" s="22"/>
      <c r="H119" s="42"/>
    </row>
    <row r="120" spans="1:7" ht="12.75">
      <c r="A120" s="3">
        <v>366</v>
      </c>
      <c r="B120" s="3" t="s">
        <v>162</v>
      </c>
      <c r="C120" s="21">
        <v>131830.14</v>
      </c>
      <c r="D120" s="21">
        <v>100000</v>
      </c>
      <c r="E120" s="21">
        <v>100000</v>
      </c>
      <c r="F120" s="22"/>
      <c r="G120" s="22"/>
    </row>
    <row r="121" spans="1:7" ht="36">
      <c r="A121" s="57">
        <v>37</v>
      </c>
      <c r="B121" s="56" t="s">
        <v>27</v>
      </c>
      <c r="C121" s="55">
        <f>C122</f>
        <v>517348.86</v>
      </c>
      <c r="D121" s="55">
        <f>D122</f>
        <v>690000</v>
      </c>
      <c r="E121" s="55">
        <f>E122</f>
        <v>690000</v>
      </c>
      <c r="F121" s="55">
        <v>630000</v>
      </c>
      <c r="G121" s="55">
        <v>610000</v>
      </c>
    </row>
    <row r="122" spans="1:7" ht="12.75">
      <c r="A122" s="3">
        <v>372</v>
      </c>
      <c r="B122" s="3" t="s">
        <v>30</v>
      </c>
      <c r="C122" s="21">
        <v>517348.86</v>
      </c>
      <c r="D122" s="21">
        <v>690000</v>
      </c>
      <c r="E122" s="21">
        <v>690000</v>
      </c>
      <c r="F122" s="21"/>
      <c r="G122" s="21"/>
    </row>
    <row r="123" spans="1:8" ht="12.75">
      <c r="A123" s="57">
        <v>38</v>
      </c>
      <c r="B123" s="57" t="s">
        <v>18</v>
      </c>
      <c r="C123" s="55">
        <f>C124+C125</f>
        <v>1490247.98</v>
      </c>
      <c r="D123" s="55">
        <f>D124+D125</f>
        <v>2365000</v>
      </c>
      <c r="E123" s="55">
        <f>E124+E125</f>
        <v>2165000</v>
      </c>
      <c r="F123" s="55">
        <v>2049000</v>
      </c>
      <c r="G123" s="55">
        <v>1979000</v>
      </c>
      <c r="H123" s="25"/>
    </row>
    <row r="124" spans="1:8" ht="12.75">
      <c r="A124" s="3">
        <v>381</v>
      </c>
      <c r="B124" s="3" t="s">
        <v>28</v>
      </c>
      <c r="C124" s="21">
        <v>1005406.88</v>
      </c>
      <c r="D124" s="21">
        <v>1615000</v>
      </c>
      <c r="E124" s="21">
        <v>1515000</v>
      </c>
      <c r="F124" s="21"/>
      <c r="G124" s="21"/>
      <c r="H124" s="25"/>
    </row>
    <row r="125" spans="1:8" ht="12.75">
      <c r="A125" s="3">
        <v>386</v>
      </c>
      <c r="B125" s="3" t="s">
        <v>71</v>
      </c>
      <c r="C125" s="21">
        <v>484841.1</v>
      </c>
      <c r="D125" s="21">
        <v>750000</v>
      </c>
      <c r="E125" s="21">
        <v>650000</v>
      </c>
      <c r="F125" s="21"/>
      <c r="G125" s="21"/>
      <c r="H125" s="38"/>
    </row>
    <row r="126" spans="1:7" ht="12.75">
      <c r="A126" s="57">
        <v>4</v>
      </c>
      <c r="B126" s="57" t="s">
        <v>24</v>
      </c>
      <c r="C126" s="55">
        <f>C130+C135+C127</f>
        <v>14919456.780000001</v>
      </c>
      <c r="D126" s="55">
        <f>D130+D135+D127</f>
        <v>6884000</v>
      </c>
      <c r="E126" s="55">
        <f>E130+E135+E127</f>
        <v>4584000</v>
      </c>
      <c r="F126" s="55">
        <f>F130+F135+F127</f>
        <v>3233000</v>
      </c>
      <c r="G126" s="55">
        <f>G130+G135+G127</f>
        <v>3041000</v>
      </c>
    </row>
    <row r="127" spans="1:7" ht="12.75">
      <c r="A127" s="17">
        <v>41</v>
      </c>
      <c r="B127" t="s">
        <v>245</v>
      </c>
      <c r="C127" s="98">
        <f>C129+C128</f>
        <v>9591545.14</v>
      </c>
      <c r="D127" s="98">
        <f>D129+D128</f>
        <v>2150000</v>
      </c>
      <c r="E127" s="98">
        <f>E129+E128</f>
        <v>150000</v>
      </c>
      <c r="F127" s="98">
        <v>150000</v>
      </c>
      <c r="G127" s="98">
        <v>100000</v>
      </c>
    </row>
    <row r="128" spans="1:7" ht="12.75">
      <c r="A128" s="3">
        <v>411</v>
      </c>
      <c r="B128" s="3" t="s">
        <v>252</v>
      </c>
      <c r="C128" s="132">
        <v>32840</v>
      </c>
      <c r="D128" s="132">
        <v>150000</v>
      </c>
      <c r="E128" s="132">
        <v>150000</v>
      </c>
      <c r="F128" s="98"/>
      <c r="G128" s="98"/>
    </row>
    <row r="129" spans="1:7" ht="12.75">
      <c r="A129" s="17">
        <v>412</v>
      </c>
      <c r="B129" s="3" t="s">
        <v>246</v>
      </c>
      <c r="C129" s="132">
        <v>9558705.14</v>
      </c>
      <c r="D129" s="132">
        <v>2000000</v>
      </c>
      <c r="E129" s="132">
        <v>0</v>
      </c>
      <c r="F129" s="98"/>
      <c r="G129" s="98"/>
    </row>
    <row r="130" spans="1:7" ht="12.75">
      <c r="A130" s="4">
        <v>42</v>
      </c>
      <c r="B130" s="4" t="s">
        <v>22</v>
      </c>
      <c r="C130" s="22">
        <f>C131+C132+C134</f>
        <v>4489165.81</v>
      </c>
      <c r="D130" s="22">
        <f>D131+D132+D134+D133</f>
        <v>4734000</v>
      </c>
      <c r="E130" s="22">
        <f>E131+E132+E134+E133</f>
        <v>4434000</v>
      </c>
      <c r="F130" s="22">
        <v>3083000</v>
      </c>
      <c r="G130" s="22">
        <v>2941000</v>
      </c>
    </row>
    <row r="131" spans="1:7" ht="12.75">
      <c r="A131" s="3">
        <v>421</v>
      </c>
      <c r="B131" s="3" t="s">
        <v>25</v>
      </c>
      <c r="C131" s="21">
        <v>4218614.81</v>
      </c>
      <c r="D131" s="21">
        <v>3840000</v>
      </c>
      <c r="E131" s="21">
        <v>3540000</v>
      </c>
      <c r="F131" s="21"/>
      <c r="G131" s="21"/>
    </row>
    <row r="132" spans="1:8" ht="12.75">
      <c r="A132" s="3">
        <v>422</v>
      </c>
      <c r="B132" s="3" t="s">
        <v>41</v>
      </c>
      <c r="C132" s="21">
        <v>74907.25</v>
      </c>
      <c r="D132" s="21">
        <v>300000</v>
      </c>
      <c r="E132" s="21">
        <v>300000</v>
      </c>
      <c r="F132" s="21"/>
      <c r="G132" s="21"/>
      <c r="H132" s="44"/>
    </row>
    <row r="133" spans="1:8" ht="12.75">
      <c r="A133" s="3">
        <v>424</v>
      </c>
      <c r="B133" s="3" t="s">
        <v>266</v>
      </c>
      <c r="C133" s="21"/>
      <c r="D133" s="21">
        <v>74000</v>
      </c>
      <c r="E133" s="21">
        <v>74000</v>
      </c>
      <c r="F133" s="21"/>
      <c r="G133" s="21"/>
      <c r="H133" s="25"/>
    </row>
    <row r="134" spans="1:8" ht="12.75">
      <c r="A134" s="3">
        <v>426</v>
      </c>
      <c r="B134" s="3" t="s">
        <v>160</v>
      </c>
      <c r="C134" s="21">
        <v>195643.75</v>
      </c>
      <c r="D134" s="21">
        <v>520000</v>
      </c>
      <c r="E134" s="21">
        <v>520000</v>
      </c>
      <c r="F134" s="21"/>
      <c r="G134" s="21"/>
      <c r="H134" s="45"/>
    </row>
    <row r="135" spans="1:8" ht="12.75">
      <c r="A135" s="4">
        <v>45</v>
      </c>
      <c r="B135" s="4" t="s">
        <v>31</v>
      </c>
      <c r="C135" s="22">
        <f>C136</f>
        <v>838745.83</v>
      </c>
      <c r="D135" s="22">
        <f>D136</f>
        <v>0</v>
      </c>
      <c r="E135" s="22">
        <f>E136</f>
        <v>0</v>
      </c>
      <c r="F135" s="22">
        <v>0</v>
      </c>
      <c r="G135" s="22">
        <v>0</v>
      </c>
      <c r="H135" s="45"/>
    </row>
    <row r="136" spans="1:8" ht="12.75">
      <c r="A136" s="3">
        <v>451</v>
      </c>
      <c r="B136" s="3" t="s">
        <v>23</v>
      </c>
      <c r="C136" s="21">
        <v>838745.83</v>
      </c>
      <c r="D136" s="21">
        <v>0</v>
      </c>
      <c r="E136" s="21">
        <v>0</v>
      </c>
      <c r="F136" s="21"/>
      <c r="G136" s="21"/>
      <c r="H136" s="45"/>
    </row>
    <row r="137" spans="1:8" ht="12.75">
      <c r="A137" s="57">
        <v>5</v>
      </c>
      <c r="B137" s="57" t="s">
        <v>57</v>
      </c>
      <c r="C137" s="55">
        <f>C138</f>
        <v>0</v>
      </c>
      <c r="D137" s="55">
        <f>D138</f>
        <v>500000</v>
      </c>
      <c r="E137" s="55">
        <f>E138</f>
        <v>1061760</v>
      </c>
      <c r="F137" s="55">
        <f>F138</f>
        <v>1061760</v>
      </c>
      <c r="G137" s="55">
        <f>G138</f>
        <v>1061760</v>
      </c>
      <c r="H137" s="45"/>
    </row>
    <row r="138" spans="1:7" ht="12.75">
      <c r="A138" s="4">
        <v>54</v>
      </c>
      <c r="B138" s="4" t="s">
        <v>58</v>
      </c>
      <c r="C138" s="4"/>
      <c r="D138" s="18">
        <f>D139</f>
        <v>500000</v>
      </c>
      <c r="E138" s="18">
        <f>E139</f>
        <v>1061760</v>
      </c>
      <c r="F138" s="21">
        <v>1061760</v>
      </c>
      <c r="G138" s="21">
        <v>1061760</v>
      </c>
    </row>
    <row r="139" spans="1:8" ht="36">
      <c r="A139" s="4">
        <v>542</v>
      </c>
      <c r="B139" s="7" t="s">
        <v>59</v>
      </c>
      <c r="C139" s="21"/>
      <c r="D139" s="18">
        <v>500000</v>
      </c>
      <c r="E139" s="18">
        <v>1061760</v>
      </c>
      <c r="F139" s="18"/>
      <c r="G139" s="18"/>
      <c r="H139" s="25"/>
    </row>
    <row r="140" spans="1:8" ht="12.75">
      <c r="A140" s="3"/>
      <c r="B140" s="3"/>
      <c r="C140" s="3"/>
      <c r="D140" s="18"/>
      <c r="E140" s="18"/>
      <c r="F140" s="18"/>
      <c r="G140" s="18"/>
      <c r="H140" s="25"/>
    </row>
    <row r="141" spans="1:8" ht="12.75">
      <c r="A141" s="8"/>
      <c r="B141" s="8"/>
      <c r="C141" s="8"/>
      <c r="D141" s="19"/>
      <c r="E141" s="19"/>
      <c r="F141" s="19"/>
      <c r="G141" s="19"/>
      <c r="H141" s="25"/>
    </row>
    <row r="142" spans="1:8" ht="12.75">
      <c r="A142" s="14"/>
      <c r="B142" s="16"/>
      <c r="C142" s="16"/>
      <c r="D142" s="15"/>
      <c r="E142" s="15"/>
      <c r="F142" s="15"/>
      <c r="G142" s="15"/>
      <c r="H142" s="25"/>
    </row>
    <row r="143" spans="1:8" ht="12.75">
      <c r="A143" s="89"/>
      <c r="B143" s="14"/>
      <c r="C143" s="14"/>
      <c r="D143" s="90"/>
      <c r="F143" s="90"/>
      <c r="G143" s="91"/>
      <c r="H143" s="25"/>
    </row>
    <row r="144" spans="2:8" ht="12.75">
      <c r="B144" s="14"/>
      <c r="C144" s="14"/>
      <c r="D144" s="43"/>
      <c r="F144" s="43"/>
      <c r="G144" s="23"/>
      <c r="H144" s="25"/>
    </row>
    <row r="145" spans="1:8" ht="12.75">
      <c r="A145" s="13"/>
      <c r="B145" s="8"/>
      <c r="C145" s="8"/>
      <c r="D145" s="28"/>
      <c r="E145" s="28"/>
      <c r="F145" s="19"/>
      <c r="G145" s="27"/>
      <c r="H145" s="26"/>
    </row>
    <row r="146" spans="1:8" ht="12.75">
      <c r="A146" s="8"/>
      <c r="B146" s="8"/>
      <c r="C146" s="8"/>
      <c r="D146" s="28"/>
      <c r="E146" s="28"/>
      <c r="F146" s="19"/>
      <c r="G146" s="19"/>
      <c r="H146" s="25"/>
    </row>
    <row r="147" spans="1:8" ht="12.75">
      <c r="A147" s="15"/>
      <c r="B147" s="15"/>
      <c r="C147" s="15"/>
      <c r="D147" s="15"/>
      <c r="E147" s="15"/>
      <c r="F147" s="15"/>
      <c r="G147" s="19"/>
      <c r="H147" s="42"/>
    </row>
    <row r="148" spans="1:8" ht="12.75">
      <c r="A148" s="15"/>
      <c r="B148" s="15"/>
      <c r="C148" s="15"/>
      <c r="D148" s="15"/>
      <c r="E148" s="15"/>
      <c r="F148" s="15"/>
      <c r="G148" s="15"/>
      <c r="H148" s="42"/>
    </row>
    <row r="149" spans="1:8" ht="12.75">
      <c r="A149" s="15"/>
      <c r="B149" s="15"/>
      <c r="C149" s="15"/>
      <c r="D149" s="15"/>
      <c r="E149" s="15"/>
      <c r="F149" s="15"/>
      <c r="G149" s="15"/>
      <c r="H149" s="25"/>
    </row>
    <row r="150" ht="12.75">
      <c r="H150" s="42"/>
    </row>
    <row r="151" ht="12.75">
      <c r="H151" s="25"/>
    </row>
    <row r="152" ht="12.75">
      <c r="H152" s="25"/>
    </row>
    <row r="153" ht="12.75">
      <c r="H153" s="18"/>
    </row>
    <row r="155" ht="12.75">
      <c r="H155" s="25"/>
    </row>
    <row r="157" ht="12.75">
      <c r="H157" s="26"/>
    </row>
    <row r="158" ht="12.75">
      <c r="H158" s="25"/>
    </row>
    <row r="159" ht="12.75">
      <c r="H159" s="26"/>
    </row>
    <row r="160" ht="12.75">
      <c r="H160" s="25"/>
    </row>
    <row r="161" ht="12.75">
      <c r="H161" s="25"/>
    </row>
    <row r="162" ht="12.75">
      <c r="H162" s="42"/>
    </row>
    <row r="163" ht="12.75">
      <c r="H163" s="42"/>
    </row>
    <row r="164" ht="12.75">
      <c r="H164" s="42"/>
    </row>
    <row r="165" ht="12.75">
      <c r="H165" s="25"/>
    </row>
    <row r="166" ht="12.75">
      <c r="H166" s="42"/>
    </row>
    <row r="167" ht="12.75">
      <c r="H167" s="42"/>
    </row>
    <row r="168" ht="12.75">
      <c r="H168" s="21"/>
    </row>
    <row r="169" ht="12.75">
      <c r="H169" s="21"/>
    </row>
    <row r="170" ht="12.75" customHeight="1">
      <c r="H170" s="25"/>
    </row>
    <row r="171" ht="12.75">
      <c r="H171" s="26"/>
    </row>
    <row r="172" ht="12.75">
      <c r="H172" s="25"/>
    </row>
    <row r="173" ht="12.75">
      <c r="H173" s="25"/>
    </row>
    <row r="174" ht="12.75">
      <c r="H174" s="25"/>
    </row>
    <row r="175" ht="12.75">
      <c r="H175" s="42"/>
    </row>
    <row r="176" ht="12.75">
      <c r="H176" s="25"/>
    </row>
    <row r="177" ht="12.75">
      <c r="H177" s="42"/>
    </row>
    <row r="178" ht="12.75">
      <c r="H178" s="42"/>
    </row>
    <row r="179" ht="12.75">
      <c r="H179" s="42"/>
    </row>
    <row r="180" ht="12.75">
      <c r="H180" s="42"/>
    </row>
    <row r="181" ht="12.75">
      <c r="H181" s="21"/>
    </row>
    <row r="182" ht="12.75">
      <c r="H182" s="42"/>
    </row>
    <row r="183" ht="12.75">
      <c r="H183" s="25"/>
    </row>
    <row r="184" ht="12.75">
      <c r="H184" s="25"/>
    </row>
    <row r="185" ht="12.75">
      <c r="H185" s="42"/>
    </row>
    <row r="186" ht="12.75">
      <c r="H186" s="42"/>
    </row>
    <row r="187" ht="12.75">
      <c r="H187" s="25"/>
    </row>
    <row r="188" ht="12.75">
      <c r="H188" s="26"/>
    </row>
    <row r="189" ht="12.75">
      <c r="H189" s="42"/>
    </row>
    <row r="190" ht="12.75">
      <c r="H190" s="21"/>
    </row>
    <row r="191" ht="12.75">
      <c r="H191" s="25"/>
    </row>
    <row r="192" ht="12.75">
      <c r="H192" s="26"/>
    </row>
    <row r="193" ht="12.75">
      <c r="H193" s="25"/>
    </row>
    <row r="195" ht="12.75">
      <c r="H195" s="26"/>
    </row>
    <row r="196" ht="12.75">
      <c r="H196" s="25"/>
    </row>
    <row r="197" ht="12.75">
      <c r="H197" s="26"/>
    </row>
    <row r="198" ht="12.75">
      <c r="H198" s="25"/>
    </row>
    <row r="199" ht="12.75">
      <c r="H199" s="26"/>
    </row>
    <row r="200" ht="12.75">
      <c r="H200" s="25"/>
    </row>
    <row r="201" ht="12.75">
      <c r="H201" s="26"/>
    </row>
    <row r="202" ht="12.75">
      <c r="H202" s="25"/>
    </row>
    <row r="203" ht="12.75">
      <c r="H203" s="25"/>
    </row>
    <row r="204" ht="12.75">
      <c r="H204" s="42"/>
    </row>
    <row r="205" ht="12.75">
      <c r="H205" s="25"/>
    </row>
    <row r="206" ht="12.75">
      <c r="H206" s="21"/>
    </row>
    <row r="207" ht="12.75">
      <c r="H207" s="25"/>
    </row>
    <row r="208" ht="12.75">
      <c r="H208" s="26"/>
    </row>
    <row r="209" ht="12.75">
      <c r="H209" s="25"/>
    </row>
    <row r="210" ht="12.75">
      <c r="H210" s="26"/>
    </row>
    <row r="211" ht="12.75">
      <c r="H211" s="25"/>
    </row>
    <row r="212" ht="12.75">
      <c r="H212" s="26"/>
    </row>
    <row r="213" ht="12.75">
      <c r="H213" s="42"/>
    </row>
    <row r="214" ht="12.75">
      <c r="H214" s="25"/>
    </row>
    <row r="215" ht="12.75">
      <c r="H215" s="25"/>
    </row>
    <row r="216" ht="12.75">
      <c r="H216" s="21"/>
    </row>
    <row r="217" ht="12.75">
      <c r="H217" s="25"/>
    </row>
    <row r="218" ht="12.75">
      <c r="H218" s="25"/>
    </row>
    <row r="219" ht="12.75">
      <c r="H219" s="25"/>
    </row>
    <row r="220" ht="12.75">
      <c r="H220" s="26"/>
    </row>
    <row r="221" ht="12.75">
      <c r="H221" s="25"/>
    </row>
    <row r="222" ht="12.75">
      <c r="H222" s="42"/>
    </row>
    <row r="223" ht="12.75">
      <c r="H223" s="25"/>
    </row>
    <row r="224" ht="12.75">
      <c r="H224" s="25"/>
    </row>
    <row r="225" ht="12.75">
      <c r="H225" s="42"/>
    </row>
    <row r="226" ht="12.75">
      <c r="H226" s="25"/>
    </row>
    <row r="227" ht="12.75">
      <c r="H227" s="25"/>
    </row>
    <row r="228" ht="12.75">
      <c r="H228" s="25"/>
    </row>
    <row r="229" ht="12.75">
      <c r="H229" s="42"/>
    </row>
    <row r="230" ht="12.75">
      <c r="H230" s="42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42"/>
    </row>
    <row r="237" ht="12.75">
      <c r="H237" s="42"/>
    </row>
    <row r="238" ht="12.75">
      <c r="H238" s="25"/>
    </row>
    <row r="239" ht="12.75">
      <c r="H239" s="42"/>
    </row>
    <row r="240" ht="12.75">
      <c r="H240" s="25"/>
    </row>
    <row r="241" ht="12.75">
      <c r="H241" s="25"/>
    </row>
    <row r="242" ht="12.75">
      <c r="H242" s="25"/>
    </row>
    <row r="243" ht="12.75">
      <c r="H243" s="21"/>
    </row>
    <row r="244" ht="12.75">
      <c r="H244" s="42"/>
    </row>
    <row r="245" ht="12.75">
      <c r="H245" s="25"/>
    </row>
    <row r="246" ht="12.75">
      <c r="H246" s="18"/>
    </row>
    <row r="247" ht="12.75">
      <c r="H247" s="25"/>
    </row>
    <row r="248" ht="12.75">
      <c r="H248" s="25"/>
    </row>
    <row r="249" ht="12.75">
      <c r="H249" s="18"/>
    </row>
    <row r="252" ht="12.75">
      <c r="H252" s="25"/>
    </row>
    <row r="253" ht="12.75">
      <c r="H253" s="43"/>
    </row>
    <row r="254" ht="12.75">
      <c r="H254" s="28"/>
    </row>
    <row r="255" ht="12.75">
      <c r="H255" s="47"/>
    </row>
    <row r="256" ht="12.75">
      <c r="H256" s="15"/>
    </row>
  </sheetData>
  <sheetProtection/>
  <mergeCells count="4">
    <mergeCell ref="A2:G2"/>
    <mergeCell ref="A6:G6"/>
    <mergeCell ref="A7:G7"/>
    <mergeCell ref="A4:G4"/>
  </mergeCells>
  <printOptions/>
  <pageMargins left="0.7480314960629921" right="0.6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6"/>
  <sheetViews>
    <sheetView view="pageLayout" workbookViewId="0" topLeftCell="A7">
      <selection activeCell="E12" sqref="E12"/>
    </sheetView>
  </sheetViews>
  <sheetFormatPr defaultColWidth="9.140625" defaultRowHeight="12.75"/>
  <cols>
    <col min="1" max="1" width="8.140625" style="0" customWidth="1"/>
    <col min="2" max="2" width="12.421875" style="0" customWidth="1"/>
    <col min="3" max="3" width="21.8515625" style="0" customWidth="1"/>
    <col min="4" max="4" width="12.421875" style="0" customWidth="1"/>
    <col min="5" max="5" width="14.57421875" style="0" customWidth="1"/>
    <col min="6" max="7" width="14.28125" style="0" bestFit="1" customWidth="1"/>
    <col min="8" max="8" width="14.57421875" style="0" bestFit="1" customWidth="1"/>
    <col min="9" max="9" width="14.28125" style="0" bestFit="1" customWidth="1"/>
    <col min="10" max="10" width="5.7109375" style="0" customWidth="1"/>
    <col min="11" max="11" width="11.7109375" style="0" bestFit="1" customWidth="1"/>
    <col min="12" max="12" width="12.7109375" style="0" bestFit="1" customWidth="1"/>
    <col min="13" max="13" width="11.7109375" style="0" bestFit="1" customWidth="1"/>
    <col min="14" max="15" width="12.7109375" style="0" bestFit="1" customWidth="1"/>
    <col min="16" max="17" width="11.7109375" style="0" bestFit="1" customWidth="1"/>
    <col min="18" max="19" width="10.140625" style="0" bestFit="1" customWidth="1"/>
    <col min="21" max="21" width="10.140625" style="0" bestFit="1" customWidth="1"/>
    <col min="22" max="22" width="11.7109375" style="0" bestFit="1" customWidth="1"/>
  </cols>
  <sheetData>
    <row r="1" ht="15">
      <c r="A1" s="85"/>
    </row>
    <row r="2" ht="15">
      <c r="A2" s="85"/>
    </row>
    <row r="3" ht="12.75">
      <c r="A3" s="1" t="s">
        <v>8</v>
      </c>
    </row>
    <row r="5" spans="2:5" ht="12.75">
      <c r="B5" s="9"/>
      <c r="C5" s="9" t="s">
        <v>10</v>
      </c>
      <c r="D5" s="9"/>
      <c r="E5" s="9"/>
    </row>
    <row r="7" ht="12.75">
      <c r="A7" s="3" t="s">
        <v>296</v>
      </c>
    </row>
    <row r="8" ht="12.75">
      <c r="A8" s="3" t="s">
        <v>90</v>
      </c>
    </row>
    <row r="9" ht="12.75">
      <c r="A9" s="3"/>
    </row>
    <row r="11" spans="1:9" ht="51.75">
      <c r="A11" s="39"/>
      <c r="B11" s="39" t="s">
        <v>86</v>
      </c>
      <c r="C11" s="40" t="s">
        <v>89</v>
      </c>
      <c r="D11" s="40"/>
      <c r="E11" s="40" t="s">
        <v>297</v>
      </c>
      <c r="F11" s="35" t="s">
        <v>282</v>
      </c>
      <c r="G11" s="35" t="s">
        <v>283</v>
      </c>
      <c r="H11" s="35" t="s">
        <v>261</v>
      </c>
      <c r="I11" s="35" t="s">
        <v>284</v>
      </c>
    </row>
    <row r="12" spans="1:9" ht="15">
      <c r="A12" s="41"/>
      <c r="B12" s="34" t="s">
        <v>74</v>
      </c>
      <c r="C12" s="35" t="s">
        <v>75</v>
      </c>
      <c r="D12" s="35"/>
      <c r="E12" s="35" t="s">
        <v>76</v>
      </c>
      <c r="F12" s="35" t="s">
        <v>84</v>
      </c>
      <c r="G12" s="35" t="s">
        <v>85</v>
      </c>
      <c r="H12" s="37" t="s">
        <v>255</v>
      </c>
      <c r="I12" s="37" t="s">
        <v>256</v>
      </c>
    </row>
    <row r="13" spans="1:9" ht="14.25">
      <c r="A13" s="31"/>
      <c r="B13" s="1"/>
      <c r="C13" s="1" t="s">
        <v>35</v>
      </c>
      <c r="D13" s="1"/>
      <c r="E13" s="22">
        <f>E15+E53</f>
        <v>21390769.32</v>
      </c>
      <c r="F13" s="22">
        <f>F15+F53</f>
        <v>17070300</v>
      </c>
      <c r="G13" s="22">
        <f>G15+G53</f>
        <v>15009500</v>
      </c>
      <c r="H13" s="22">
        <f>H15+H53</f>
        <v>13336060</v>
      </c>
      <c r="I13" s="22">
        <f>I15+I53</f>
        <v>13012060</v>
      </c>
    </row>
    <row r="14" ht="12.75">
      <c r="H14" s="18"/>
    </row>
    <row r="15" spans="1:9" ht="15">
      <c r="A15" s="62" t="s">
        <v>97</v>
      </c>
      <c r="B15" s="62"/>
      <c r="C15" s="62"/>
      <c r="D15" s="62"/>
      <c r="E15" s="64">
        <f>E16</f>
        <v>660783.41</v>
      </c>
      <c r="F15" s="64">
        <f>F16</f>
        <v>908500</v>
      </c>
      <c r="G15" s="64">
        <f>G16</f>
        <v>1447700</v>
      </c>
      <c r="H15" s="64">
        <f>H16</f>
        <v>1435260</v>
      </c>
      <c r="I15" s="64">
        <f>I16</f>
        <v>1705260</v>
      </c>
    </row>
    <row r="16" spans="1:11" ht="15">
      <c r="A16" s="51" t="s">
        <v>98</v>
      </c>
      <c r="B16" s="59"/>
      <c r="C16" s="59"/>
      <c r="D16" s="59"/>
      <c r="E16" s="52">
        <f aca="true" t="shared" si="0" ref="E16:I17">E17</f>
        <v>660783.41</v>
      </c>
      <c r="F16" s="52">
        <f t="shared" si="0"/>
        <v>908500</v>
      </c>
      <c r="G16" s="52">
        <f t="shared" si="0"/>
        <v>1447700</v>
      </c>
      <c r="H16" s="52">
        <f t="shared" si="0"/>
        <v>1435260</v>
      </c>
      <c r="I16" s="52">
        <f t="shared" si="0"/>
        <v>1705260</v>
      </c>
      <c r="K16" s="18"/>
    </row>
    <row r="17" spans="1:9" ht="15">
      <c r="A17" s="67" t="s">
        <v>99</v>
      </c>
      <c r="B17" s="68"/>
      <c r="C17" s="68"/>
      <c r="D17" s="68"/>
      <c r="E17" s="70">
        <f t="shared" si="0"/>
        <v>660783.41</v>
      </c>
      <c r="F17" s="70">
        <f>F18</f>
        <v>908500</v>
      </c>
      <c r="G17" s="70">
        <f>G18</f>
        <v>1447700</v>
      </c>
      <c r="H17" s="70">
        <f>H18</f>
        <v>1435260</v>
      </c>
      <c r="I17" s="70">
        <f>I18</f>
        <v>1705260</v>
      </c>
    </row>
    <row r="18" spans="1:10" s="102" customFormat="1" ht="12.75">
      <c r="A18" s="65" t="s">
        <v>100</v>
      </c>
      <c r="B18" s="65"/>
      <c r="C18" s="66"/>
      <c r="D18" s="66"/>
      <c r="E18" s="52">
        <f>E19+E27+E32+E37+E47</f>
        <v>660783.41</v>
      </c>
      <c r="F18" s="52">
        <f>F19+F27+F32+F37+F47+F42</f>
        <v>908500</v>
      </c>
      <c r="G18" s="52">
        <f>G19+G27+G32+G37+G47+G42</f>
        <v>1447700</v>
      </c>
      <c r="H18" s="52">
        <f>H19+H27+H32+H37+H47+H42</f>
        <v>1435260</v>
      </c>
      <c r="I18" s="52">
        <f>I19+I27+I32+I37+I47+I42</f>
        <v>1705260</v>
      </c>
      <c r="J18"/>
    </row>
    <row r="19" spans="1:10" ht="12.75">
      <c r="A19" s="101" t="s">
        <v>101</v>
      </c>
      <c r="B19" s="105"/>
      <c r="C19" s="105"/>
      <c r="D19" s="105"/>
      <c r="E19" s="100">
        <f>E22</f>
        <v>359857.34</v>
      </c>
      <c r="F19" s="100">
        <f>F22</f>
        <v>305000</v>
      </c>
      <c r="G19" s="100">
        <f>G22</f>
        <v>282440</v>
      </c>
      <c r="H19" s="100">
        <f>H22</f>
        <v>280000</v>
      </c>
      <c r="I19" s="100">
        <f>I22</f>
        <v>250000</v>
      </c>
      <c r="J19" s="102"/>
    </row>
    <row r="20" spans="1:12" ht="12.75">
      <c r="A20" s="4" t="s">
        <v>102</v>
      </c>
      <c r="B20" s="1"/>
      <c r="C20" s="1"/>
      <c r="D20" s="1"/>
      <c r="E20" s="22"/>
      <c r="F20" s="22"/>
      <c r="G20" s="22"/>
      <c r="H20" s="22"/>
      <c r="I20" s="22"/>
      <c r="L20" s="18"/>
    </row>
    <row r="21" spans="1:11" ht="12.75">
      <c r="A21" s="3"/>
      <c r="B21" s="4"/>
      <c r="C21" s="4" t="s">
        <v>49</v>
      </c>
      <c r="D21" s="4"/>
      <c r="K21" s="18"/>
    </row>
    <row r="22" spans="1:9" ht="12.75">
      <c r="A22" s="1"/>
      <c r="B22" s="1">
        <v>3</v>
      </c>
      <c r="C22" s="1" t="s">
        <v>9</v>
      </c>
      <c r="D22" s="1"/>
      <c r="E22" s="22">
        <f>E23</f>
        <v>359857.34</v>
      </c>
      <c r="F22" s="22">
        <f>F23</f>
        <v>305000</v>
      </c>
      <c r="G22" s="22">
        <f>G23</f>
        <v>282440</v>
      </c>
      <c r="H22" s="22">
        <f>H23</f>
        <v>280000</v>
      </c>
      <c r="I22" s="22">
        <f>I23</f>
        <v>250000</v>
      </c>
    </row>
    <row r="23" spans="1:9" ht="12.75">
      <c r="A23" s="6"/>
      <c r="B23" s="4">
        <v>32</v>
      </c>
      <c r="C23" s="4" t="s">
        <v>14</v>
      </c>
      <c r="D23" s="4"/>
      <c r="E23" s="22">
        <f>E24+E25+E26</f>
        <v>359857.34</v>
      </c>
      <c r="F23" s="22">
        <f>F24+F25+F26</f>
        <v>305000</v>
      </c>
      <c r="G23" s="22">
        <f>G24+G25+G26</f>
        <v>282440</v>
      </c>
      <c r="H23" s="22">
        <v>280000</v>
      </c>
      <c r="I23" s="22">
        <v>250000</v>
      </c>
    </row>
    <row r="24" spans="1:9" ht="12.75">
      <c r="A24" s="5"/>
      <c r="B24" s="3">
        <v>323</v>
      </c>
      <c r="C24" s="3" t="s">
        <v>15</v>
      </c>
      <c r="D24" s="3"/>
      <c r="E24" s="21">
        <v>94587.88</v>
      </c>
      <c r="F24" s="21">
        <v>100000</v>
      </c>
      <c r="G24" s="21">
        <v>77440</v>
      </c>
      <c r="H24" s="22"/>
      <c r="I24" s="22"/>
    </row>
    <row r="25" spans="1:12" ht="13.5" customHeight="1">
      <c r="A25" s="3"/>
      <c r="B25" s="3">
        <v>324</v>
      </c>
      <c r="C25" s="3" t="s">
        <v>43</v>
      </c>
      <c r="D25" s="3"/>
      <c r="E25" s="21">
        <v>0</v>
      </c>
      <c r="F25" s="21">
        <v>5000</v>
      </c>
      <c r="G25" s="21">
        <v>5000</v>
      </c>
      <c r="H25" s="22"/>
      <c r="I25" s="22"/>
      <c r="K25" s="18"/>
      <c r="L25" s="18"/>
    </row>
    <row r="26" spans="1:16" s="102" customFormat="1" ht="12.75">
      <c r="A26" s="3"/>
      <c r="B26" s="3">
        <v>329</v>
      </c>
      <c r="C26" s="3" t="s">
        <v>16</v>
      </c>
      <c r="D26" s="3"/>
      <c r="E26" s="21">
        <v>265269.46</v>
      </c>
      <c r="F26" s="21">
        <v>200000</v>
      </c>
      <c r="G26" s="21">
        <v>200000</v>
      </c>
      <c r="H26" s="22"/>
      <c r="I26" s="22"/>
      <c r="J26"/>
      <c r="N26" s="103"/>
      <c r="P26" s="103"/>
    </row>
    <row r="27" spans="1:10" ht="12.75">
      <c r="A27" s="101"/>
      <c r="B27" s="101" t="s">
        <v>103</v>
      </c>
      <c r="C27" s="101"/>
      <c r="D27" s="101"/>
      <c r="E27" s="100">
        <f>E29</f>
        <v>30280</v>
      </c>
      <c r="F27" s="100">
        <f>F29</f>
        <v>30000</v>
      </c>
      <c r="G27" s="100">
        <f>G29</f>
        <v>30000</v>
      </c>
      <c r="H27" s="100">
        <f>H29</f>
        <v>30000</v>
      </c>
      <c r="I27" s="100">
        <f>I29</f>
        <v>30000</v>
      </c>
      <c r="J27" s="138"/>
    </row>
    <row r="28" spans="1:13" ht="12.75">
      <c r="A28" s="3"/>
      <c r="B28" s="4" t="s">
        <v>49</v>
      </c>
      <c r="C28" s="3"/>
      <c r="D28" s="3"/>
      <c r="E28" s="18"/>
      <c r="F28" s="18"/>
      <c r="G28" s="18"/>
      <c r="H28" s="18"/>
      <c r="I28" s="18"/>
      <c r="J28" s="9"/>
      <c r="M28" s="18"/>
    </row>
    <row r="29" spans="1:14" ht="12.75">
      <c r="A29" s="3"/>
      <c r="B29" s="1">
        <v>3</v>
      </c>
      <c r="C29" s="1" t="s">
        <v>9</v>
      </c>
      <c r="D29" s="1"/>
      <c r="E29" s="22">
        <f>E30</f>
        <v>30280</v>
      </c>
      <c r="F29" s="22">
        <f aca="true" t="shared" si="1" ref="F29:I30">F30</f>
        <v>30000</v>
      </c>
      <c r="G29" s="22">
        <f t="shared" si="1"/>
        <v>30000</v>
      </c>
      <c r="H29" s="22">
        <f t="shared" si="1"/>
        <v>30000</v>
      </c>
      <c r="I29" s="22">
        <f t="shared" si="1"/>
        <v>30000</v>
      </c>
      <c r="J29" s="25"/>
      <c r="K29" s="18"/>
      <c r="L29" s="18"/>
      <c r="N29" s="18"/>
    </row>
    <row r="30" spans="1:13" ht="12.75">
      <c r="A30" s="3"/>
      <c r="B30" s="4">
        <v>38</v>
      </c>
      <c r="C30" s="4" t="s">
        <v>18</v>
      </c>
      <c r="D30" s="4"/>
      <c r="E30" s="22">
        <f>E31</f>
        <v>30280</v>
      </c>
      <c r="F30" s="22">
        <f t="shared" si="1"/>
        <v>30000</v>
      </c>
      <c r="G30" s="22">
        <f t="shared" si="1"/>
        <v>30000</v>
      </c>
      <c r="H30" s="22">
        <v>30000</v>
      </c>
      <c r="I30" s="22">
        <v>30000</v>
      </c>
      <c r="L30" s="18"/>
      <c r="M30" s="18"/>
    </row>
    <row r="31" spans="1:14" s="102" customFormat="1" ht="12.75">
      <c r="A31" s="3"/>
      <c r="B31" s="3">
        <v>381</v>
      </c>
      <c r="C31" s="3" t="s">
        <v>28</v>
      </c>
      <c r="D31" s="3"/>
      <c r="E31" s="21">
        <v>30280</v>
      </c>
      <c r="F31" s="21">
        <v>30000</v>
      </c>
      <c r="G31" s="21">
        <v>30000</v>
      </c>
      <c r="H31" s="22"/>
      <c r="I31" s="22"/>
      <c r="J31"/>
      <c r="N31" s="103"/>
    </row>
    <row r="32" spans="1:14" ht="12.75">
      <c r="A32" s="101"/>
      <c r="B32" s="101" t="s">
        <v>104</v>
      </c>
      <c r="C32" s="101"/>
      <c r="D32" s="101"/>
      <c r="E32" s="100">
        <f>E34</f>
        <v>26600.07</v>
      </c>
      <c r="F32" s="100">
        <f>F34</f>
        <v>33500</v>
      </c>
      <c r="G32" s="100">
        <f>G34</f>
        <v>33500</v>
      </c>
      <c r="H32" s="100">
        <f>H34</f>
        <v>33500</v>
      </c>
      <c r="I32" s="104">
        <f>I34</f>
        <v>33500</v>
      </c>
      <c r="J32" s="102"/>
      <c r="K32" s="18"/>
      <c r="L32" s="18"/>
      <c r="M32" s="18"/>
      <c r="N32" s="18"/>
    </row>
    <row r="33" spans="1:7" ht="12.75">
      <c r="A33" s="4"/>
      <c r="B33" s="4"/>
      <c r="C33" s="4" t="s">
        <v>49</v>
      </c>
      <c r="D33" s="4"/>
      <c r="E33" s="139"/>
      <c r="F33" s="139"/>
      <c r="G33" s="139"/>
    </row>
    <row r="34" spans="1:12" ht="16.5" customHeight="1">
      <c r="A34" s="4"/>
      <c r="B34" s="4">
        <v>3</v>
      </c>
      <c r="C34" s="4" t="s">
        <v>9</v>
      </c>
      <c r="D34" s="4"/>
      <c r="E34" s="22">
        <f>E35</f>
        <v>26600.07</v>
      </c>
      <c r="F34" s="22">
        <f aca="true" t="shared" si="2" ref="F34:I35">F35</f>
        <v>33500</v>
      </c>
      <c r="G34" s="22">
        <f t="shared" si="2"/>
        <v>33500</v>
      </c>
      <c r="H34" s="22">
        <f t="shared" si="2"/>
        <v>33500</v>
      </c>
      <c r="I34" s="22">
        <f t="shared" si="2"/>
        <v>33500</v>
      </c>
      <c r="J34" s="25"/>
      <c r="K34" s="18"/>
      <c r="L34" s="18"/>
    </row>
    <row r="35" spans="1:14" ht="14.25" customHeight="1">
      <c r="A35" s="4"/>
      <c r="B35" s="4">
        <v>38</v>
      </c>
      <c r="C35" s="4" t="s">
        <v>18</v>
      </c>
      <c r="D35" s="4"/>
      <c r="E35" s="22">
        <f>E36</f>
        <v>26600.07</v>
      </c>
      <c r="F35" s="22">
        <f t="shared" si="2"/>
        <v>33500</v>
      </c>
      <c r="G35" s="22">
        <f t="shared" si="2"/>
        <v>33500</v>
      </c>
      <c r="H35" s="22">
        <v>33500</v>
      </c>
      <c r="I35" s="22">
        <v>33500</v>
      </c>
      <c r="J35" s="25"/>
      <c r="M35" s="18"/>
      <c r="N35" s="18"/>
    </row>
    <row r="36" spans="1:12" s="102" customFormat="1" ht="12.75" customHeight="1">
      <c r="A36" s="3"/>
      <c r="B36" s="3">
        <v>381</v>
      </c>
      <c r="C36" s="3" t="s">
        <v>28</v>
      </c>
      <c r="D36" s="3"/>
      <c r="E36" s="21">
        <v>26600.07</v>
      </c>
      <c r="F36" s="21">
        <v>33500</v>
      </c>
      <c r="G36" s="21">
        <v>33500</v>
      </c>
      <c r="H36" s="21"/>
      <c r="I36" s="21"/>
      <c r="J36" s="25"/>
      <c r="L36" s="103"/>
    </row>
    <row r="37" spans="1:12" ht="12.75">
      <c r="A37" s="101"/>
      <c r="B37" s="101" t="s">
        <v>105</v>
      </c>
      <c r="C37" s="101"/>
      <c r="D37" s="101"/>
      <c r="E37" s="100">
        <f>E39</f>
        <v>18900</v>
      </c>
      <c r="F37" s="100">
        <f>F39</f>
        <v>40000</v>
      </c>
      <c r="G37" s="100">
        <f>G39</f>
        <v>40000</v>
      </c>
      <c r="H37" s="100">
        <f>H39</f>
        <v>30000</v>
      </c>
      <c r="I37" s="100">
        <f>I39</f>
        <v>30000</v>
      </c>
      <c r="J37" s="102"/>
      <c r="L37" s="18"/>
    </row>
    <row r="38" spans="1:14" ht="12.75">
      <c r="A38" s="4"/>
      <c r="B38" s="4"/>
      <c r="C38" s="4" t="s">
        <v>49</v>
      </c>
      <c r="D38" s="4"/>
      <c r="E38" s="22"/>
      <c r="F38" s="22"/>
      <c r="G38" s="22"/>
      <c r="J38" s="25"/>
      <c r="K38" s="18"/>
      <c r="N38" s="18"/>
    </row>
    <row r="39" spans="1:13" ht="12.75">
      <c r="A39" s="4"/>
      <c r="B39" s="4">
        <v>3</v>
      </c>
      <c r="C39" s="4" t="s">
        <v>9</v>
      </c>
      <c r="D39" s="4"/>
      <c r="E39" s="22">
        <f>E40</f>
        <v>18900</v>
      </c>
      <c r="F39" s="22">
        <f aca="true" t="shared" si="3" ref="F39:I40">F40</f>
        <v>40000</v>
      </c>
      <c r="G39" s="22">
        <f t="shared" si="3"/>
        <v>40000</v>
      </c>
      <c r="H39" s="22">
        <f t="shared" si="3"/>
        <v>30000</v>
      </c>
      <c r="I39" s="22">
        <f t="shared" si="3"/>
        <v>30000</v>
      </c>
      <c r="M39" s="18"/>
    </row>
    <row r="40" spans="1:14" ht="12.75">
      <c r="A40" s="4"/>
      <c r="B40" s="4">
        <v>38</v>
      </c>
      <c r="C40" s="4" t="s">
        <v>18</v>
      </c>
      <c r="D40" s="4"/>
      <c r="E40" s="22">
        <f>E41</f>
        <v>18900</v>
      </c>
      <c r="F40" s="22">
        <f t="shared" si="3"/>
        <v>40000</v>
      </c>
      <c r="G40" s="22">
        <f t="shared" si="3"/>
        <v>40000</v>
      </c>
      <c r="H40" s="22">
        <v>30000</v>
      </c>
      <c r="I40" s="22">
        <v>30000</v>
      </c>
      <c r="J40" s="25"/>
      <c r="K40" s="18"/>
      <c r="N40" s="18"/>
    </row>
    <row r="41" spans="1:14" ht="12.75">
      <c r="A41" s="3"/>
      <c r="B41" s="3">
        <v>381</v>
      </c>
      <c r="C41" s="3" t="s">
        <v>28</v>
      </c>
      <c r="D41" s="3"/>
      <c r="E41" s="21">
        <v>18900</v>
      </c>
      <c r="F41" s="21">
        <v>40000</v>
      </c>
      <c r="G41" s="21">
        <v>40000</v>
      </c>
      <c r="H41" s="21"/>
      <c r="I41" s="21"/>
      <c r="J41" s="25"/>
      <c r="K41" s="18"/>
      <c r="N41" s="18"/>
    </row>
    <row r="42" spans="1:14" ht="12.75">
      <c r="A42" s="101"/>
      <c r="B42" s="101" t="s">
        <v>248</v>
      </c>
      <c r="C42" s="101"/>
      <c r="D42" s="112"/>
      <c r="E42" s="99"/>
      <c r="F42" s="100">
        <f>F44</f>
        <v>500000</v>
      </c>
      <c r="G42" s="100">
        <f>G44</f>
        <v>1061760</v>
      </c>
      <c r="H42" s="100">
        <f>H44</f>
        <v>1061760</v>
      </c>
      <c r="I42" s="100">
        <f>I44</f>
        <v>1061760</v>
      </c>
      <c r="J42" s="25"/>
      <c r="K42" s="18"/>
      <c r="N42" s="18"/>
    </row>
    <row r="43" spans="1:14" ht="12.75">
      <c r="A43" s="3"/>
      <c r="B43" s="3"/>
      <c r="C43" s="3" t="s">
        <v>159</v>
      </c>
      <c r="D43" s="3"/>
      <c r="E43" s="21"/>
      <c r="F43" s="21"/>
      <c r="G43" s="21"/>
      <c r="H43" s="21"/>
      <c r="I43" s="21"/>
      <c r="J43" s="25"/>
      <c r="K43" s="18"/>
      <c r="N43" s="18"/>
    </row>
    <row r="44" spans="1:14" ht="12.75">
      <c r="A44" s="3"/>
      <c r="B44" s="3">
        <v>5</v>
      </c>
      <c r="C44" s="3" t="s">
        <v>57</v>
      </c>
      <c r="D44" s="3"/>
      <c r="E44" s="21"/>
      <c r="F44" s="21">
        <v>500000</v>
      </c>
      <c r="G44" s="21">
        <f>G45</f>
        <v>1061760</v>
      </c>
      <c r="H44" s="21">
        <v>1061760</v>
      </c>
      <c r="I44" s="21">
        <v>1061760</v>
      </c>
      <c r="J44" s="25"/>
      <c r="K44" s="18"/>
      <c r="N44" s="18"/>
    </row>
    <row r="45" spans="1:14" ht="12.75">
      <c r="A45" s="3"/>
      <c r="B45" s="3">
        <v>54</v>
      </c>
      <c r="C45" s="3" t="s">
        <v>58</v>
      </c>
      <c r="D45" s="3"/>
      <c r="E45" s="21"/>
      <c r="F45" s="21">
        <f>F46</f>
        <v>500000</v>
      </c>
      <c r="G45" s="21">
        <f>G46</f>
        <v>1061760</v>
      </c>
      <c r="H45" s="21"/>
      <c r="I45" s="21"/>
      <c r="J45" s="25"/>
      <c r="K45" s="18"/>
      <c r="N45" s="18"/>
    </row>
    <row r="46" spans="1:14" s="102" customFormat="1" ht="66.75" customHeight="1">
      <c r="A46" s="3"/>
      <c r="B46" s="3">
        <v>544</v>
      </c>
      <c r="C46" s="20" t="s">
        <v>249</v>
      </c>
      <c r="D46" s="3"/>
      <c r="E46" s="21"/>
      <c r="F46" s="21">
        <v>500000</v>
      </c>
      <c r="G46" s="21">
        <v>1061760</v>
      </c>
      <c r="H46" s="21"/>
      <c r="I46" s="21"/>
      <c r="J46" s="25"/>
      <c r="N46" s="103"/>
    </row>
    <row r="47" spans="1:10" ht="12.75">
      <c r="A47" s="101"/>
      <c r="B47" s="101" t="s">
        <v>161</v>
      </c>
      <c r="C47" s="101"/>
      <c r="D47" s="101"/>
      <c r="E47" s="100">
        <f>E49</f>
        <v>225146</v>
      </c>
      <c r="F47" s="100">
        <f>F49</f>
        <v>0</v>
      </c>
      <c r="G47" s="100">
        <f>G49</f>
        <v>0</v>
      </c>
      <c r="H47" s="100">
        <f>H49</f>
        <v>0</v>
      </c>
      <c r="I47" s="100">
        <f>I49</f>
        <v>300000</v>
      </c>
      <c r="J47" s="104"/>
    </row>
    <row r="48" spans="1:16" ht="12.75">
      <c r="A48" s="3"/>
      <c r="B48" s="4"/>
      <c r="C48" s="4" t="s">
        <v>49</v>
      </c>
      <c r="D48" s="4"/>
      <c r="E48" s="21"/>
      <c r="F48" s="22"/>
      <c r="G48" s="22"/>
      <c r="H48" s="22"/>
      <c r="I48" s="22"/>
      <c r="J48" s="25"/>
      <c r="K48" s="18"/>
      <c r="P48" s="18"/>
    </row>
    <row r="49" spans="1:14" ht="12.75">
      <c r="A49" s="3"/>
      <c r="B49" s="4">
        <v>3</v>
      </c>
      <c r="C49" s="4" t="s">
        <v>9</v>
      </c>
      <c r="D49" s="4"/>
      <c r="E49" s="21">
        <f>E50</f>
        <v>225146</v>
      </c>
      <c r="F49" s="22">
        <f>F50</f>
        <v>0</v>
      </c>
      <c r="G49" s="22">
        <f>G50</f>
        <v>0</v>
      </c>
      <c r="H49" s="22">
        <f>H50</f>
        <v>0</v>
      </c>
      <c r="I49" s="22">
        <f>I50</f>
        <v>300000</v>
      </c>
      <c r="J49" s="25"/>
      <c r="L49" s="18"/>
      <c r="M49" s="18"/>
      <c r="N49" s="18"/>
    </row>
    <row r="50" spans="1:10" ht="12.75">
      <c r="A50" s="3"/>
      <c r="B50" s="3">
        <v>32</v>
      </c>
      <c r="C50" s="3" t="s">
        <v>14</v>
      </c>
      <c r="D50" s="3"/>
      <c r="E50" s="21">
        <f>E51+E52</f>
        <v>225146</v>
      </c>
      <c r="F50" s="21">
        <f>F51+F52</f>
        <v>0</v>
      </c>
      <c r="G50" s="21">
        <f>G51+G52</f>
        <v>0</v>
      </c>
      <c r="H50" s="21"/>
      <c r="I50" s="21">
        <v>300000</v>
      </c>
      <c r="J50" s="25"/>
    </row>
    <row r="51" spans="1:10" ht="12.75">
      <c r="A51" s="3"/>
      <c r="B51" s="3">
        <v>323</v>
      </c>
      <c r="C51" s="3" t="s">
        <v>156</v>
      </c>
      <c r="D51" s="3"/>
      <c r="E51" s="21">
        <v>29305.57</v>
      </c>
      <c r="F51" s="21"/>
      <c r="G51" s="21"/>
      <c r="H51" s="21"/>
      <c r="I51" s="21"/>
      <c r="J51" s="25"/>
    </row>
    <row r="52" spans="1:14" s="102" customFormat="1" ht="12.75">
      <c r="A52" s="3"/>
      <c r="B52" s="3">
        <v>329</v>
      </c>
      <c r="C52" s="3" t="s">
        <v>157</v>
      </c>
      <c r="D52" s="3"/>
      <c r="E52" s="21">
        <v>195840.43</v>
      </c>
      <c r="F52" s="21"/>
      <c r="G52" s="21"/>
      <c r="H52" s="21"/>
      <c r="I52" s="21"/>
      <c r="J52" s="25"/>
      <c r="N52" s="103"/>
    </row>
    <row r="53" spans="1:16" ht="15">
      <c r="A53" s="68" t="s">
        <v>106</v>
      </c>
      <c r="B53" s="68"/>
      <c r="C53" s="68"/>
      <c r="D53" s="68"/>
      <c r="E53" s="69">
        <f>E54</f>
        <v>20729985.91</v>
      </c>
      <c r="F53" s="69">
        <f>F54</f>
        <v>16161800</v>
      </c>
      <c r="G53" s="69">
        <f>G54</f>
        <v>13561800</v>
      </c>
      <c r="H53" s="69">
        <f>H54</f>
        <v>11900800</v>
      </c>
      <c r="I53" s="69">
        <f>I54</f>
        <v>11306800</v>
      </c>
      <c r="J53" s="104"/>
      <c r="L53" s="18"/>
      <c r="O53" s="18"/>
      <c r="P53" s="18"/>
    </row>
    <row r="54" spans="1:16" ht="15">
      <c r="A54" s="65" t="s">
        <v>107</v>
      </c>
      <c r="B54" s="71"/>
      <c r="C54" s="71"/>
      <c r="D54" s="71"/>
      <c r="E54" s="60">
        <f>E55+E527</f>
        <v>20729985.91</v>
      </c>
      <c r="F54" s="60">
        <f>F55+F527</f>
        <v>16161800</v>
      </c>
      <c r="G54" s="60">
        <f>G55+G527</f>
        <v>13561800</v>
      </c>
      <c r="H54" s="60">
        <f>H55+H527</f>
        <v>11900800</v>
      </c>
      <c r="I54" s="60">
        <f>I55+I527</f>
        <v>11306800</v>
      </c>
      <c r="J54" s="25"/>
      <c r="L54" s="18"/>
      <c r="P54" s="18"/>
    </row>
    <row r="55" spans="1:16" ht="15">
      <c r="A55" s="72" t="s">
        <v>112</v>
      </c>
      <c r="B55" s="73"/>
      <c r="C55" s="73"/>
      <c r="D55" s="73"/>
      <c r="E55" s="63">
        <f>E56+E177+E314+E337+E448+E481+E514</f>
        <v>20486485.91</v>
      </c>
      <c r="F55" s="63">
        <f>F56+F177+F314+F337+F448+F481+F514</f>
        <v>15826300</v>
      </c>
      <c r="G55" s="63">
        <f>G56+G177+G314+G337+G448+G481+G514</f>
        <v>13226300</v>
      </c>
      <c r="H55" s="63">
        <f>H56+H177+H314+H337+H448+H481+H514</f>
        <v>11561300</v>
      </c>
      <c r="I55" s="63">
        <f>I56+I177+I314+I337+I448+I481+I514</f>
        <v>10937300</v>
      </c>
      <c r="J55" s="25"/>
      <c r="L55" s="18"/>
      <c r="N55" s="18"/>
      <c r="O55" s="18"/>
      <c r="P55" s="18"/>
    </row>
    <row r="56" spans="1:12" ht="15">
      <c r="A56" s="65" t="s">
        <v>164</v>
      </c>
      <c r="B56" s="71"/>
      <c r="C56" s="71"/>
      <c r="D56" s="71"/>
      <c r="E56" s="60">
        <f>E57+E69+E78+E83+E91+E96+E105+E110+E115+E120+E125+E137+E142+E157+E147+E152+E162+E172</f>
        <v>2308058</v>
      </c>
      <c r="F56" s="60">
        <f>F57+F69+F78+F83+F91+F96+F105+F110+F115+F120+F125+F137+F142+F157+F147+F152+F162+F167+F172</f>
        <v>3500000</v>
      </c>
      <c r="G56" s="60">
        <f>G57+G69+G78+G83+G91+G96+G105+G110+G115+G120+G125+G137+G142+G157+G147+G152+G162+G167+G172</f>
        <v>3400000</v>
      </c>
      <c r="H56" s="60">
        <f>H57+H69+H78+H83+H91+H96+H105+H110+H115+H120+H125+H137+H142+H157+H147+H152+H162+H172</f>
        <v>2280000</v>
      </c>
      <c r="I56" s="60">
        <f>I57+I69+I78+I83+I91+I96+I105+I110+I115+I120+I125+I137+I142+I157+I152+I147+I162+I172</f>
        <v>2135000</v>
      </c>
      <c r="J56" s="25"/>
      <c r="L56" s="18"/>
    </row>
    <row r="57" spans="1:10" ht="12.75">
      <c r="A57" s="105"/>
      <c r="B57" s="105" t="s">
        <v>165</v>
      </c>
      <c r="C57" s="105"/>
      <c r="D57" s="105"/>
      <c r="E57" s="100">
        <f>E61+E66</f>
        <v>421893.17</v>
      </c>
      <c r="F57" s="100">
        <f>F61+F66</f>
        <v>490000</v>
      </c>
      <c r="G57" s="100">
        <f>G61+G66</f>
        <v>490000</v>
      </c>
      <c r="H57" s="100">
        <f>H61+H66</f>
        <v>490000</v>
      </c>
      <c r="I57" s="100">
        <f>I61+I66</f>
        <v>490000</v>
      </c>
      <c r="J57" s="25"/>
    </row>
    <row r="58" spans="1:16" ht="12.75">
      <c r="A58" s="1" t="s">
        <v>67</v>
      </c>
      <c r="B58" s="1"/>
      <c r="C58" s="1"/>
      <c r="D58" s="1"/>
      <c r="J58" s="25"/>
      <c r="O58" s="18"/>
      <c r="P58" s="18"/>
    </row>
    <row r="59" spans="1:12" ht="12.75">
      <c r="A59" s="1"/>
      <c r="B59" s="1"/>
      <c r="C59" s="1" t="s">
        <v>108</v>
      </c>
      <c r="D59" s="1"/>
      <c r="J59" s="25"/>
      <c r="L59" s="18"/>
    </row>
    <row r="60" spans="1:16" ht="25.5">
      <c r="A60" s="1"/>
      <c r="B60" s="2"/>
      <c r="C60" s="2" t="s">
        <v>49</v>
      </c>
      <c r="D60" s="2"/>
      <c r="E60" s="10"/>
      <c r="F60" s="10"/>
      <c r="G60" s="10"/>
      <c r="H60" s="31"/>
      <c r="J60" s="25"/>
      <c r="L60" s="18"/>
      <c r="O60" s="18"/>
      <c r="P60" s="18"/>
    </row>
    <row r="61" spans="1:12" s="102" customFormat="1" ht="12.75">
      <c r="A61" s="1"/>
      <c r="B61" s="1">
        <v>3</v>
      </c>
      <c r="C61" s="80" t="s">
        <v>9</v>
      </c>
      <c r="D61" s="80"/>
      <c r="E61" s="22">
        <f>E62</f>
        <v>411402.74</v>
      </c>
      <c r="F61" s="22">
        <f>F62</f>
        <v>460000</v>
      </c>
      <c r="G61" s="22">
        <f>G62</f>
        <v>460000</v>
      </c>
      <c r="H61" s="22">
        <f>H62</f>
        <v>460000</v>
      </c>
      <c r="I61" s="22">
        <f>I62</f>
        <v>460000</v>
      </c>
      <c r="J61" s="25"/>
      <c r="L61" s="103"/>
    </row>
    <row r="62" spans="1:15" ht="12.75">
      <c r="A62" s="4"/>
      <c r="B62" s="4">
        <v>31</v>
      </c>
      <c r="C62" s="79" t="s">
        <v>11</v>
      </c>
      <c r="D62" s="79"/>
      <c r="E62" s="22">
        <f>E63+E64+E65</f>
        <v>411402.74</v>
      </c>
      <c r="F62" s="22">
        <f>F63+F64+F65</f>
        <v>460000</v>
      </c>
      <c r="G62" s="22">
        <f>G63+G64+G65</f>
        <v>460000</v>
      </c>
      <c r="H62" s="22">
        <v>460000</v>
      </c>
      <c r="I62" s="22">
        <v>460000</v>
      </c>
      <c r="J62" s="104"/>
      <c r="L62" s="18"/>
      <c r="O62" s="18"/>
    </row>
    <row r="63" spans="1:16" ht="12.75">
      <c r="A63" s="3"/>
      <c r="B63" s="3">
        <v>311</v>
      </c>
      <c r="C63" s="78" t="s">
        <v>50</v>
      </c>
      <c r="D63" s="78"/>
      <c r="E63" s="21">
        <v>352870.1</v>
      </c>
      <c r="F63" s="21">
        <v>400000</v>
      </c>
      <c r="G63" s="21">
        <v>400000</v>
      </c>
      <c r="H63" s="21"/>
      <c r="I63" s="21"/>
      <c r="J63" s="25"/>
      <c r="L63" s="18"/>
      <c r="O63" s="18"/>
      <c r="P63" s="18"/>
    </row>
    <row r="64" spans="1:14" ht="12.75">
      <c r="A64" s="3"/>
      <c r="B64" s="3">
        <v>312</v>
      </c>
      <c r="C64" s="78" t="s">
        <v>12</v>
      </c>
      <c r="D64" s="78"/>
      <c r="E64" s="21">
        <v>29150</v>
      </c>
      <c r="F64" s="21">
        <v>30000</v>
      </c>
      <c r="G64" s="21">
        <v>30000</v>
      </c>
      <c r="H64" s="21"/>
      <c r="I64" s="21"/>
      <c r="J64" s="42"/>
      <c r="L64" s="18"/>
      <c r="N64" s="18"/>
    </row>
    <row r="65" spans="1:16" ht="12.75">
      <c r="A65" s="78"/>
      <c r="B65" s="3">
        <v>313</v>
      </c>
      <c r="C65" s="3" t="s">
        <v>13</v>
      </c>
      <c r="D65" s="3"/>
      <c r="E65" s="21">
        <v>29382.64</v>
      </c>
      <c r="F65" s="21">
        <v>30000</v>
      </c>
      <c r="G65" s="21">
        <v>30000</v>
      </c>
      <c r="H65" s="21"/>
      <c r="I65" s="21"/>
      <c r="J65" s="42"/>
      <c r="L65" s="18"/>
      <c r="M65" s="18"/>
      <c r="N65" s="18"/>
      <c r="O65" s="18"/>
      <c r="P65" s="18"/>
    </row>
    <row r="66" spans="1:22" ht="12.75">
      <c r="A66" s="32"/>
      <c r="B66" s="32">
        <v>3</v>
      </c>
      <c r="C66" s="1" t="s">
        <v>9</v>
      </c>
      <c r="D66" s="1"/>
      <c r="E66" s="22">
        <f>E67</f>
        <v>10490.43</v>
      </c>
      <c r="F66" s="22">
        <f aca="true" t="shared" si="4" ref="F66:I67">F67</f>
        <v>30000</v>
      </c>
      <c r="G66" s="22">
        <f t="shared" si="4"/>
        <v>30000</v>
      </c>
      <c r="H66" s="22">
        <f>H67</f>
        <v>30000</v>
      </c>
      <c r="I66" s="22">
        <f t="shared" si="4"/>
        <v>30000</v>
      </c>
      <c r="J66" s="42"/>
      <c r="M66" s="18"/>
      <c r="O66" s="18"/>
      <c r="P66" s="18"/>
      <c r="Q66" s="18"/>
      <c r="R66" s="18"/>
      <c r="S66" s="18"/>
      <c r="T66" s="18"/>
      <c r="U66" s="18"/>
      <c r="V66" s="18"/>
    </row>
    <row r="67" spans="1:16" ht="12.75">
      <c r="A67" s="4"/>
      <c r="B67" s="4">
        <v>32</v>
      </c>
      <c r="C67" s="4" t="s">
        <v>14</v>
      </c>
      <c r="D67" s="4"/>
      <c r="E67" s="22">
        <f>E68</f>
        <v>10490.43</v>
      </c>
      <c r="F67" s="22">
        <f t="shared" si="4"/>
        <v>30000</v>
      </c>
      <c r="G67" s="22">
        <f t="shared" si="4"/>
        <v>30000</v>
      </c>
      <c r="H67" s="22">
        <v>30000</v>
      </c>
      <c r="I67" s="22">
        <v>30000</v>
      </c>
      <c r="J67" s="25"/>
      <c r="L67" s="18"/>
      <c r="O67" s="18"/>
      <c r="P67" s="18"/>
    </row>
    <row r="68" spans="1:12" ht="12.75">
      <c r="A68" s="3"/>
      <c r="B68" s="3">
        <v>321</v>
      </c>
      <c r="C68" s="3" t="s">
        <v>26</v>
      </c>
      <c r="D68" s="3"/>
      <c r="E68" s="21">
        <v>10490.43</v>
      </c>
      <c r="F68" s="21">
        <v>30000</v>
      </c>
      <c r="G68" s="21">
        <v>30000</v>
      </c>
      <c r="H68" s="21"/>
      <c r="I68" s="21"/>
      <c r="J68" s="42"/>
      <c r="L68" s="18"/>
    </row>
    <row r="69" spans="1:12" ht="12.75">
      <c r="A69" s="112"/>
      <c r="B69" s="101" t="s">
        <v>166</v>
      </c>
      <c r="C69" s="112"/>
      <c r="D69" s="112"/>
      <c r="E69" s="106">
        <f>E72+E75</f>
        <v>140381.19</v>
      </c>
      <c r="F69" s="106">
        <f>F72+F75</f>
        <v>135000</v>
      </c>
      <c r="G69" s="106">
        <f>G72+G75</f>
        <v>135000</v>
      </c>
      <c r="H69" s="106">
        <f>H72+H75</f>
        <v>135000</v>
      </c>
      <c r="I69" s="106">
        <f>I72+I76</f>
        <v>135000</v>
      </c>
      <c r="J69" s="25"/>
      <c r="L69" s="18"/>
    </row>
    <row r="70" spans="1:15" ht="12.75">
      <c r="A70" s="3"/>
      <c r="B70" s="4" t="s">
        <v>109</v>
      </c>
      <c r="C70" s="3"/>
      <c r="D70" s="3"/>
      <c r="E70" s="135"/>
      <c r="F70" s="135"/>
      <c r="G70" s="135"/>
      <c r="H70" s="135"/>
      <c r="I70" s="135"/>
      <c r="J70" s="42"/>
      <c r="O70" s="18"/>
    </row>
    <row r="71" spans="1:19" ht="25.5">
      <c r="A71" s="3"/>
      <c r="B71" s="4"/>
      <c r="C71" s="2" t="s">
        <v>49</v>
      </c>
      <c r="D71" s="2"/>
      <c r="E71" s="135"/>
      <c r="F71" s="135"/>
      <c r="G71" s="135"/>
      <c r="H71" s="135"/>
      <c r="I71" s="135"/>
      <c r="J71" s="42"/>
      <c r="L71" s="18"/>
      <c r="N71" s="18"/>
      <c r="O71" s="18"/>
      <c r="Q71" s="18"/>
      <c r="S71" s="18"/>
    </row>
    <row r="72" spans="1:10" ht="12.75">
      <c r="A72" s="4"/>
      <c r="B72" s="4">
        <v>3</v>
      </c>
      <c r="C72" s="4" t="s">
        <v>9</v>
      </c>
      <c r="D72" s="4"/>
      <c r="E72" s="33">
        <f>E73</f>
        <v>93666.73</v>
      </c>
      <c r="F72" s="33">
        <f>F73</f>
        <v>85000</v>
      </c>
      <c r="G72" s="33">
        <f>G73</f>
        <v>85000</v>
      </c>
      <c r="H72" s="33">
        <f>H73</f>
        <v>75000</v>
      </c>
      <c r="I72" s="33">
        <f>I73</f>
        <v>75000</v>
      </c>
      <c r="J72" s="18"/>
    </row>
    <row r="73" spans="1:13" s="102" customFormat="1" ht="12.75">
      <c r="A73" s="4"/>
      <c r="B73" s="4">
        <v>32</v>
      </c>
      <c r="C73" s="4" t="s">
        <v>14</v>
      </c>
      <c r="D73" s="4"/>
      <c r="E73" s="33">
        <f>E74</f>
        <v>93666.73</v>
      </c>
      <c r="F73" s="33">
        <f>F74</f>
        <v>85000</v>
      </c>
      <c r="G73" s="33">
        <f>G74</f>
        <v>85000</v>
      </c>
      <c r="H73" s="33">
        <v>75000</v>
      </c>
      <c r="I73" s="33">
        <v>75000</v>
      </c>
      <c r="J73" s="25"/>
      <c r="M73" s="103"/>
    </row>
    <row r="74" spans="1:18" ht="12.75">
      <c r="A74" s="3"/>
      <c r="B74" s="3">
        <v>322</v>
      </c>
      <c r="C74" s="3" t="s">
        <v>19</v>
      </c>
      <c r="D74" s="3"/>
      <c r="E74" s="21">
        <v>93666.73</v>
      </c>
      <c r="F74" s="21">
        <v>85000</v>
      </c>
      <c r="G74" s="21">
        <v>85000</v>
      </c>
      <c r="H74" s="21"/>
      <c r="I74" s="21"/>
      <c r="J74" s="107"/>
      <c r="L74" s="18"/>
      <c r="N74" s="18"/>
      <c r="R74" s="18"/>
    </row>
    <row r="75" spans="1:15" ht="12.75">
      <c r="A75" s="4"/>
      <c r="B75" s="4">
        <v>3</v>
      </c>
      <c r="C75" s="79" t="s">
        <v>9</v>
      </c>
      <c r="D75" s="79"/>
      <c r="E75" s="22">
        <f>E76</f>
        <v>46714.46</v>
      </c>
      <c r="F75" s="22">
        <f>F76</f>
        <v>50000</v>
      </c>
      <c r="G75" s="22">
        <f>G76</f>
        <v>50000</v>
      </c>
      <c r="H75" s="22">
        <f>H76</f>
        <v>60000</v>
      </c>
      <c r="I75" s="22">
        <f>I76</f>
        <v>60000</v>
      </c>
      <c r="J75" s="25"/>
      <c r="L75" s="18"/>
      <c r="N75" s="18"/>
      <c r="O75" s="18"/>
    </row>
    <row r="76" spans="1:15" ht="12.75">
      <c r="A76" s="4"/>
      <c r="B76" s="4">
        <v>32</v>
      </c>
      <c r="C76" s="79" t="s">
        <v>14</v>
      </c>
      <c r="D76" s="79"/>
      <c r="E76" s="22">
        <f>E77</f>
        <v>46714.46</v>
      </c>
      <c r="F76" s="22">
        <f>F77</f>
        <v>50000</v>
      </c>
      <c r="G76" s="22">
        <f>G77</f>
        <v>50000</v>
      </c>
      <c r="H76" s="22">
        <v>60000</v>
      </c>
      <c r="I76" s="22">
        <v>60000</v>
      </c>
      <c r="J76" s="26"/>
      <c r="M76" s="18"/>
      <c r="O76" s="18"/>
    </row>
    <row r="77" spans="1:14" ht="12.75">
      <c r="A77" s="3"/>
      <c r="B77" s="3">
        <v>323</v>
      </c>
      <c r="C77" s="3" t="s">
        <v>15</v>
      </c>
      <c r="D77" s="3"/>
      <c r="E77" s="21">
        <v>46714.46</v>
      </c>
      <c r="F77" s="21">
        <v>50000</v>
      </c>
      <c r="G77" s="21">
        <v>50000</v>
      </c>
      <c r="H77" s="21"/>
      <c r="I77" s="21"/>
      <c r="J77" s="25"/>
      <c r="L77" s="18"/>
      <c r="N77" s="18"/>
    </row>
    <row r="78" spans="1:13" ht="12.75">
      <c r="A78" s="101"/>
      <c r="B78" s="101" t="s">
        <v>167</v>
      </c>
      <c r="C78" s="101"/>
      <c r="D78" s="101"/>
      <c r="E78" s="100">
        <f>E80</f>
        <v>30953.99</v>
      </c>
      <c r="F78" s="100">
        <f>F80</f>
        <v>50000</v>
      </c>
      <c r="G78" s="100">
        <f>G80</f>
        <v>50000</v>
      </c>
      <c r="H78" s="100">
        <f>H80</f>
        <v>50000</v>
      </c>
      <c r="I78" s="100">
        <f>I80</f>
        <v>55000</v>
      </c>
      <c r="J78" s="26"/>
      <c r="M78" s="18"/>
    </row>
    <row r="79" spans="1:10" ht="25.5">
      <c r="A79" s="3"/>
      <c r="B79" s="3"/>
      <c r="C79" s="2" t="s">
        <v>49</v>
      </c>
      <c r="D79" s="2"/>
      <c r="E79" s="18"/>
      <c r="F79" s="18"/>
      <c r="G79" s="18"/>
      <c r="H79" s="18"/>
      <c r="I79" s="18"/>
      <c r="J79" s="42"/>
    </row>
    <row r="80" spans="1:13" ht="12.75">
      <c r="A80" s="3"/>
      <c r="B80" s="4">
        <v>3</v>
      </c>
      <c r="C80" s="4" t="s">
        <v>9</v>
      </c>
      <c r="D80" s="4"/>
      <c r="E80" s="22">
        <f>E81</f>
        <v>30953.99</v>
      </c>
      <c r="F80" s="22">
        <f aca="true" t="shared" si="5" ref="F80:I81">F81</f>
        <v>50000</v>
      </c>
      <c r="G80" s="22">
        <f t="shared" si="5"/>
        <v>50000</v>
      </c>
      <c r="H80" s="22">
        <f t="shared" si="5"/>
        <v>50000</v>
      </c>
      <c r="I80" s="22">
        <f t="shared" si="5"/>
        <v>55000</v>
      </c>
      <c r="J80" s="25"/>
      <c r="L80" s="18"/>
      <c r="M80" s="18"/>
    </row>
    <row r="81" spans="1:12" ht="12.75">
      <c r="A81" s="3"/>
      <c r="B81" s="4">
        <v>32</v>
      </c>
      <c r="C81" s="4" t="s">
        <v>14</v>
      </c>
      <c r="D81" s="4"/>
      <c r="E81" s="22">
        <f>E82</f>
        <v>30953.99</v>
      </c>
      <c r="F81" s="22">
        <f t="shared" si="5"/>
        <v>50000</v>
      </c>
      <c r="G81" s="22">
        <f t="shared" si="5"/>
        <v>50000</v>
      </c>
      <c r="H81" s="22">
        <v>50000</v>
      </c>
      <c r="I81" s="22">
        <v>55000</v>
      </c>
      <c r="L81" s="18"/>
    </row>
    <row r="82" spans="1:10" s="102" customFormat="1" ht="12.75">
      <c r="A82" s="3"/>
      <c r="B82" s="3">
        <v>323</v>
      </c>
      <c r="C82" s="3" t="s">
        <v>15</v>
      </c>
      <c r="D82" s="3"/>
      <c r="E82" s="21">
        <v>30953.99</v>
      </c>
      <c r="F82" s="21">
        <v>50000</v>
      </c>
      <c r="G82" s="21">
        <v>50000</v>
      </c>
      <c r="H82" s="21"/>
      <c r="I82" s="21"/>
      <c r="J82"/>
    </row>
    <row r="83" spans="1:14" ht="12.75">
      <c r="A83" s="101"/>
      <c r="B83" s="101" t="s">
        <v>168</v>
      </c>
      <c r="C83" s="101"/>
      <c r="D83" s="101"/>
      <c r="E83" s="100">
        <f>E85+E88</f>
        <v>23861.9</v>
      </c>
      <c r="F83" s="100">
        <f>F85+F88</f>
        <v>100000</v>
      </c>
      <c r="G83" s="100">
        <f>G85+G88</f>
        <v>100000</v>
      </c>
      <c r="H83" s="100">
        <f>H85+H88</f>
        <v>70000</v>
      </c>
      <c r="I83" s="100">
        <f>I85+I88</f>
        <v>70000</v>
      </c>
      <c r="J83" s="102"/>
      <c r="L83" s="18"/>
      <c r="M83" s="18"/>
      <c r="N83" s="18"/>
    </row>
    <row r="84" spans="1:10" ht="12.75">
      <c r="A84" s="4"/>
      <c r="B84" s="4"/>
      <c r="C84" s="4" t="s">
        <v>49</v>
      </c>
      <c r="D84" s="4"/>
      <c r="E84" s="22"/>
      <c r="F84" s="22"/>
      <c r="G84" s="22"/>
      <c r="H84" s="22"/>
      <c r="I84" s="22"/>
      <c r="J84" s="25"/>
    </row>
    <row r="85" spans="1:13" ht="12.75">
      <c r="A85" s="4"/>
      <c r="B85" s="4">
        <v>3</v>
      </c>
      <c r="C85" s="4" t="s">
        <v>9</v>
      </c>
      <c r="D85" s="4"/>
      <c r="E85" s="22">
        <f>E86</f>
        <v>23861.9</v>
      </c>
      <c r="F85" s="22">
        <f aca="true" t="shared" si="6" ref="F85:I86">F86</f>
        <v>50000</v>
      </c>
      <c r="G85" s="22">
        <f t="shared" si="6"/>
        <v>50000</v>
      </c>
      <c r="H85" s="22">
        <f t="shared" si="6"/>
        <v>50000</v>
      </c>
      <c r="I85" s="22">
        <f t="shared" si="6"/>
        <v>50000</v>
      </c>
      <c r="J85" s="25"/>
      <c r="K85" s="18"/>
      <c r="L85" s="18"/>
      <c r="M85" s="18"/>
    </row>
    <row r="86" spans="1:10" ht="12.75">
      <c r="A86" s="4"/>
      <c r="B86" s="4">
        <v>32</v>
      </c>
      <c r="C86" s="4" t="s">
        <v>14</v>
      </c>
      <c r="D86" s="4"/>
      <c r="E86" s="22">
        <f>E87</f>
        <v>23861.9</v>
      </c>
      <c r="F86" s="22">
        <f t="shared" si="6"/>
        <v>50000</v>
      </c>
      <c r="G86" s="22">
        <f t="shared" si="6"/>
        <v>50000</v>
      </c>
      <c r="H86" s="22">
        <v>50000</v>
      </c>
      <c r="I86" s="22">
        <v>50000</v>
      </c>
      <c r="J86" s="25"/>
    </row>
    <row r="87" spans="1:14" s="102" customFormat="1" ht="12.75">
      <c r="A87" s="3"/>
      <c r="B87" s="3">
        <v>323</v>
      </c>
      <c r="C87" s="3" t="s">
        <v>15</v>
      </c>
      <c r="D87" s="3"/>
      <c r="E87" s="21">
        <v>23861.9</v>
      </c>
      <c r="F87" s="21">
        <v>50000</v>
      </c>
      <c r="G87" s="21">
        <v>50000</v>
      </c>
      <c r="H87" s="21"/>
      <c r="I87" s="21"/>
      <c r="J87" s="26"/>
      <c r="N87" s="103"/>
    </row>
    <row r="88" spans="1:13" ht="12.75">
      <c r="A88" s="4"/>
      <c r="B88" s="4">
        <v>4</v>
      </c>
      <c r="C88" s="4" t="s">
        <v>40</v>
      </c>
      <c r="D88" s="4"/>
      <c r="E88" s="22">
        <f>E89</f>
        <v>0</v>
      </c>
      <c r="F88" s="22">
        <f>F89</f>
        <v>50000</v>
      </c>
      <c r="G88" s="22">
        <f>G89</f>
        <v>50000</v>
      </c>
      <c r="H88" s="22">
        <f>H89</f>
        <v>20000</v>
      </c>
      <c r="I88" s="22">
        <f>I89</f>
        <v>20000</v>
      </c>
      <c r="J88" s="104"/>
      <c r="K88" s="18"/>
      <c r="L88" s="18"/>
      <c r="M88" s="18"/>
    </row>
    <row r="89" spans="1:14" ht="12.75">
      <c r="A89" s="4"/>
      <c r="B89" s="4">
        <v>42</v>
      </c>
      <c r="C89" s="4" t="s">
        <v>110</v>
      </c>
      <c r="D89" s="4"/>
      <c r="E89" s="22">
        <f>E90</f>
        <v>0</v>
      </c>
      <c r="F89" s="22">
        <f>F90</f>
        <v>50000</v>
      </c>
      <c r="G89" s="22">
        <f>G90</f>
        <v>50000</v>
      </c>
      <c r="H89" s="22">
        <v>20000</v>
      </c>
      <c r="I89" s="22">
        <v>20000</v>
      </c>
      <c r="J89" s="42"/>
      <c r="N89" s="18"/>
    </row>
    <row r="90" spans="1:12" ht="12.75">
      <c r="A90" s="3"/>
      <c r="B90" s="3">
        <v>422</v>
      </c>
      <c r="C90" s="3" t="s">
        <v>41</v>
      </c>
      <c r="D90" s="3"/>
      <c r="E90" s="21">
        <v>0</v>
      </c>
      <c r="F90" s="21">
        <v>50000</v>
      </c>
      <c r="G90" s="21">
        <v>50000</v>
      </c>
      <c r="H90" s="21"/>
      <c r="I90" s="21"/>
      <c r="J90" s="25"/>
      <c r="K90" s="18"/>
      <c r="L90" s="18"/>
    </row>
    <row r="91" spans="1:10" ht="12.75">
      <c r="A91" s="101"/>
      <c r="B91" s="101" t="s">
        <v>169</v>
      </c>
      <c r="C91" s="101"/>
      <c r="D91" s="101"/>
      <c r="E91" s="100">
        <f>E93</f>
        <v>13332.34</v>
      </c>
      <c r="F91" s="100">
        <f>F93</f>
        <v>15000</v>
      </c>
      <c r="G91" s="100">
        <f>G93</f>
        <v>15000</v>
      </c>
      <c r="H91" s="100">
        <f>H93</f>
        <v>15000</v>
      </c>
      <c r="I91" s="100">
        <f>I93</f>
        <v>15000</v>
      </c>
      <c r="J91" s="42"/>
    </row>
    <row r="92" spans="1:14" ht="12.75">
      <c r="A92" s="4"/>
      <c r="B92" s="4"/>
      <c r="C92" s="4" t="s">
        <v>49</v>
      </c>
      <c r="D92" s="4"/>
      <c r="E92" s="22"/>
      <c r="F92" s="22"/>
      <c r="G92" s="22"/>
      <c r="H92" s="22"/>
      <c r="I92" s="22"/>
      <c r="J92" s="42"/>
      <c r="K92" s="18"/>
      <c r="N92" s="18"/>
    </row>
    <row r="93" spans="1:14" ht="12.75">
      <c r="A93" s="4"/>
      <c r="B93" s="4">
        <v>3</v>
      </c>
      <c r="C93" s="4" t="s">
        <v>9</v>
      </c>
      <c r="D93" s="4"/>
      <c r="E93" s="22">
        <f>E94</f>
        <v>13332.34</v>
      </c>
      <c r="F93" s="22">
        <f>F94</f>
        <v>15000</v>
      </c>
      <c r="G93" s="22">
        <f>G94</f>
        <v>15000</v>
      </c>
      <c r="H93" s="22">
        <f>H94</f>
        <v>15000</v>
      </c>
      <c r="I93" s="22">
        <f>I94</f>
        <v>15000</v>
      </c>
      <c r="J93" s="25"/>
      <c r="N93" s="18"/>
    </row>
    <row r="94" spans="1:10" ht="12.75">
      <c r="A94" s="4"/>
      <c r="B94" s="79">
        <v>32</v>
      </c>
      <c r="C94" s="4" t="s">
        <v>14</v>
      </c>
      <c r="D94" s="4"/>
      <c r="E94" s="22">
        <f>E95</f>
        <v>13332.34</v>
      </c>
      <c r="F94" s="22">
        <f>F95</f>
        <v>15000</v>
      </c>
      <c r="G94" s="22">
        <f>G95</f>
        <v>15000</v>
      </c>
      <c r="H94" s="22">
        <v>15000</v>
      </c>
      <c r="I94" s="22">
        <v>15000</v>
      </c>
      <c r="J94" s="25"/>
    </row>
    <row r="95" spans="1:10" s="102" customFormat="1" ht="12.75">
      <c r="A95" s="3"/>
      <c r="B95" s="3">
        <v>329</v>
      </c>
      <c r="C95" s="3" t="s">
        <v>16</v>
      </c>
      <c r="D95" s="3"/>
      <c r="E95" s="21">
        <v>13332.34</v>
      </c>
      <c r="F95" s="21">
        <v>15000</v>
      </c>
      <c r="G95" s="21">
        <v>15000</v>
      </c>
      <c r="H95" s="21"/>
      <c r="I95" s="21"/>
      <c r="J95" s="18"/>
    </row>
    <row r="96" spans="1:12" ht="12.75">
      <c r="A96" s="101"/>
      <c r="B96" s="101" t="s">
        <v>170</v>
      </c>
      <c r="C96" s="101"/>
      <c r="D96" s="101"/>
      <c r="E96" s="100">
        <f>E98+E102</f>
        <v>59835.229999999996</v>
      </c>
      <c r="F96" s="100">
        <f>F98+F102</f>
        <v>80000</v>
      </c>
      <c r="G96" s="100">
        <f>G98+G102</f>
        <v>80000</v>
      </c>
      <c r="H96" s="100">
        <f>H98+H102</f>
        <v>70000</v>
      </c>
      <c r="I96" s="100">
        <f>I98+I102</f>
        <v>70000</v>
      </c>
      <c r="J96" s="109"/>
      <c r="K96" s="18"/>
      <c r="L96" s="18"/>
    </row>
    <row r="97" spans="1:13" ht="12.75">
      <c r="A97" s="4"/>
      <c r="B97" s="4"/>
      <c r="C97" s="4" t="s">
        <v>49</v>
      </c>
      <c r="D97" s="4"/>
      <c r="E97" s="22"/>
      <c r="F97" s="22"/>
      <c r="G97" s="22"/>
      <c r="H97" s="22"/>
      <c r="I97" s="22"/>
      <c r="J97" s="42"/>
      <c r="M97" s="18"/>
    </row>
    <row r="98" spans="1:10" ht="12.75">
      <c r="A98" s="4"/>
      <c r="B98" s="4">
        <v>3</v>
      </c>
      <c r="C98" s="4" t="s">
        <v>9</v>
      </c>
      <c r="D98" s="4"/>
      <c r="E98" s="22">
        <f>E99</f>
        <v>9632.91</v>
      </c>
      <c r="F98" s="22">
        <f aca="true" t="shared" si="7" ref="F98:I99">F99</f>
        <v>20000</v>
      </c>
      <c r="G98" s="22">
        <f t="shared" si="7"/>
        <v>20000</v>
      </c>
      <c r="H98" s="22">
        <f t="shared" si="7"/>
        <v>20000</v>
      </c>
      <c r="I98" s="22">
        <f t="shared" si="7"/>
        <v>20000</v>
      </c>
      <c r="J98" s="1"/>
    </row>
    <row r="99" spans="1:9" ht="12.75">
      <c r="A99" s="4"/>
      <c r="B99" s="4">
        <v>34</v>
      </c>
      <c r="C99" s="4" t="s">
        <v>20</v>
      </c>
      <c r="D99" s="4"/>
      <c r="E99" s="22">
        <f>E100</f>
        <v>9632.91</v>
      </c>
      <c r="F99" s="22">
        <f t="shared" si="7"/>
        <v>20000</v>
      </c>
      <c r="G99" s="22">
        <f t="shared" si="7"/>
        <v>20000</v>
      </c>
      <c r="H99" s="22">
        <v>20000</v>
      </c>
      <c r="I99" s="22">
        <v>20000</v>
      </c>
    </row>
    <row r="100" spans="1:10" s="102" customFormat="1" ht="12.75">
      <c r="A100" s="3"/>
      <c r="B100" s="3">
        <v>343</v>
      </c>
      <c r="C100" s="3" t="s">
        <v>21</v>
      </c>
      <c r="D100" s="3"/>
      <c r="E100" s="21">
        <v>9632.91</v>
      </c>
      <c r="F100" s="21">
        <v>20000</v>
      </c>
      <c r="G100" s="21">
        <v>20000</v>
      </c>
      <c r="H100" s="21"/>
      <c r="I100" s="21"/>
      <c r="J100" s="25"/>
    </row>
    <row r="101" spans="1:15" ht="12.75">
      <c r="A101" s="3"/>
      <c r="B101" s="4"/>
      <c r="C101" s="4" t="s">
        <v>49</v>
      </c>
      <c r="D101" s="4"/>
      <c r="E101" s="21"/>
      <c r="F101" s="21"/>
      <c r="G101" s="21"/>
      <c r="H101" s="22"/>
      <c r="I101" s="22"/>
      <c r="J101" s="104"/>
      <c r="O101" s="18"/>
    </row>
    <row r="102" spans="1:10" ht="12.75">
      <c r="A102" s="3"/>
      <c r="B102" s="4">
        <v>3</v>
      </c>
      <c r="C102" s="4" t="s">
        <v>9</v>
      </c>
      <c r="D102" s="4"/>
      <c r="E102" s="21">
        <f>E103</f>
        <v>50202.32</v>
      </c>
      <c r="F102" s="21">
        <f>F103</f>
        <v>60000</v>
      </c>
      <c r="G102" s="21">
        <f>G103</f>
        <v>60000</v>
      </c>
      <c r="H102" s="21">
        <f>H103</f>
        <v>50000</v>
      </c>
      <c r="I102" s="21">
        <f>SUM(H102)</f>
        <v>50000</v>
      </c>
      <c r="J102" s="25"/>
    </row>
    <row r="103" spans="1:10" ht="12.75">
      <c r="A103" s="3"/>
      <c r="B103" s="79">
        <v>32</v>
      </c>
      <c r="C103" s="4" t="s">
        <v>14</v>
      </c>
      <c r="D103" s="4"/>
      <c r="E103" s="21">
        <f>E104</f>
        <v>50202.32</v>
      </c>
      <c r="F103" s="21">
        <f>F104</f>
        <v>60000</v>
      </c>
      <c r="G103" s="21">
        <f>G104</f>
        <v>60000</v>
      </c>
      <c r="H103" s="21">
        <v>50000</v>
      </c>
      <c r="I103" s="21">
        <f>SUM(H103)</f>
        <v>50000</v>
      </c>
      <c r="J103" s="42"/>
    </row>
    <row r="104" spans="1:14" ht="12.75">
      <c r="A104" s="3"/>
      <c r="B104" s="3">
        <v>329</v>
      </c>
      <c r="C104" s="3" t="s">
        <v>16</v>
      </c>
      <c r="D104" s="3"/>
      <c r="E104" s="21">
        <v>50202.32</v>
      </c>
      <c r="F104" s="21">
        <v>60000</v>
      </c>
      <c r="G104" s="21">
        <v>60000</v>
      </c>
      <c r="H104" s="21"/>
      <c r="I104" s="21"/>
      <c r="J104" s="42"/>
      <c r="N104" s="18"/>
    </row>
    <row r="105" spans="1:14" ht="12.75">
      <c r="A105" s="101"/>
      <c r="B105" s="101" t="s">
        <v>171</v>
      </c>
      <c r="C105" s="101"/>
      <c r="D105" s="101"/>
      <c r="E105" s="100">
        <f>E107</f>
        <v>74907.25</v>
      </c>
      <c r="F105" s="100">
        <f>F107</f>
        <v>50000</v>
      </c>
      <c r="G105" s="100">
        <f>G107</f>
        <v>50000</v>
      </c>
      <c r="H105" s="100">
        <f>H107</f>
        <v>50000</v>
      </c>
      <c r="I105" s="100">
        <f>I107</f>
        <v>50000</v>
      </c>
      <c r="J105" s="42"/>
      <c r="N105" s="18"/>
    </row>
    <row r="106" spans="1:14" ht="12.75">
      <c r="A106" s="1"/>
      <c r="B106" s="1"/>
      <c r="C106" s="1" t="s">
        <v>49</v>
      </c>
      <c r="D106" s="1"/>
      <c r="H106" s="18"/>
      <c r="J106" s="42"/>
      <c r="N106" s="18"/>
    </row>
    <row r="107" spans="1:14" ht="12.75">
      <c r="A107" s="1"/>
      <c r="B107" s="1">
        <v>4</v>
      </c>
      <c r="C107" s="1" t="s">
        <v>40</v>
      </c>
      <c r="D107" s="1"/>
      <c r="E107" s="22">
        <f>E108</f>
        <v>74907.25</v>
      </c>
      <c r="F107" s="22">
        <f aca="true" t="shared" si="8" ref="F107:I108">F108</f>
        <v>50000</v>
      </c>
      <c r="G107" s="22">
        <f t="shared" si="8"/>
        <v>50000</v>
      </c>
      <c r="H107" s="22">
        <f t="shared" si="8"/>
        <v>50000</v>
      </c>
      <c r="I107" s="22">
        <f t="shared" si="8"/>
        <v>50000</v>
      </c>
      <c r="J107" s="42"/>
      <c r="N107" s="18"/>
    </row>
    <row r="108" spans="1:14" ht="12.75">
      <c r="A108" s="4"/>
      <c r="B108" s="4">
        <v>42</v>
      </c>
      <c r="C108" s="4" t="s">
        <v>22</v>
      </c>
      <c r="D108" s="4"/>
      <c r="E108" s="22">
        <f>E109</f>
        <v>74907.25</v>
      </c>
      <c r="F108" s="22">
        <f t="shared" si="8"/>
        <v>50000</v>
      </c>
      <c r="G108" s="22">
        <f t="shared" si="8"/>
        <v>50000</v>
      </c>
      <c r="H108" s="22">
        <v>50000</v>
      </c>
      <c r="I108" s="22">
        <v>50000</v>
      </c>
      <c r="J108" s="42"/>
      <c r="N108" s="18"/>
    </row>
    <row r="109" spans="1:10" s="102" customFormat="1" ht="12.75">
      <c r="A109" s="3"/>
      <c r="B109" s="3">
        <v>422</v>
      </c>
      <c r="C109" s="3" t="s">
        <v>41</v>
      </c>
      <c r="D109" s="3"/>
      <c r="E109" s="21">
        <v>74907.25</v>
      </c>
      <c r="F109" s="21">
        <v>50000</v>
      </c>
      <c r="G109" s="21">
        <v>50000</v>
      </c>
      <c r="H109" s="21"/>
      <c r="I109" s="21"/>
      <c r="J109" s="42"/>
    </row>
    <row r="110" spans="1:10" ht="12.75">
      <c r="A110" s="101"/>
      <c r="B110" s="101" t="s">
        <v>172</v>
      </c>
      <c r="C110" s="101"/>
      <c r="D110" s="101"/>
      <c r="E110" s="106">
        <f>E112</f>
        <v>838745.83</v>
      </c>
      <c r="F110" s="106">
        <f>F112</f>
        <v>500000</v>
      </c>
      <c r="G110" s="106">
        <f>G112</f>
        <v>500000</v>
      </c>
      <c r="H110" s="106">
        <f>H112</f>
        <v>400000</v>
      </c>
      <c r="I110" s="106">
        <f>I112</f>
        <v>300000</v>
      </c>
      <c r="J110" s="104"/>
    </row>
    <row r="111" spans="1:10" ht="12.75">
      <c r="A111" s="4"/>
      <c r="B111" s="4"/>
      <c r="C111" s="4" t="s">
        <v>49</v>
      </c>
      <c r="D111" s="4"/>
      <c r="E111" s="140"/>
      <c r="F111" s="140"/>
      <c r="G111" s="140"/>
      <c r="H111" s="140"/>
      <c r="I111" s="140"/>
      <c r="J111" s="42"/>
    </row>
    <row r="112" spans="1:14" ht="12.75">
      <c r="A112" s="3"/>
      <c r="B112" s="3">
        <v>4</v>
      </c>
      <c r="C112" s="4" t="s">
        <v>40</v>
      </c>
      <c r="D112" s="4"/>
      <c r="E112" s="33">
        <f>E113</f>
        <v>838745.83</v>
      </c>
      <c r="F112" s="33">
        <f aca="true" t="shared" si="9" ref="F112:I113">F113</f>
        <v>500000</v>
      </c>
      <c r="G112" s="33">
        <f t="shared" si="9"/>
        <v>500000</v>
      </c>
      <c r="H112" s="33">
        <f t="shared" si="9"/>
        <v>400000</v>
      </c>
      <c r="I112" s="33">
        <f t="shared" si="9"/>
        <v>300000</v>
      </c>
      <c r="J112" s="42"/>
      <c r="N112" s="18"/>
    </row>
    <row r="113" spans="1:10" ht="12.75">
      <c r="A113" s="4"/>
      <c r="B113" s="4">
        <v>42</v>
      </c>
      <c r="C113" s="4" t="s">
        <v>22</v>
      </c>
      <c r="D113" s="4"/>
      <c r="E113" s="33">
        <f>E114</f>
        <v>838745.83</v>
      </c>
      <c r="F113" s="33">
        <f t="shared" si="9"/>
        <v>500000</v>
      </c>
      <c r="G113" s="33">
        <f t="shared" si="9"/>
        <v>500000</v>
      </c>
      <c r="H113" s="33">
        <v>400000</v>
      </c>
      <c r="I113" s="33">
        <v>300000</v>
      </c>
      <c r="J113" s="18"/>
    </row>
    <row r="114" spans="1:14" s="102" customFormat="1" ht="12.75">
      <c r="A114" s="3"/>
      <c r="B114" s="3">
        <v>421</v>
      </c>
      <c r="C114" s="3" t="s">
        <v>25</v>
      </c>
      <c r="D114" s="3"/>
      <c r="E114" s="135">
        <v>838745.83</v>
      </c>
      <c r="F114" s="135">
        <v>500000</v>
      </c>
      <c r="G114" s="135">
        <v>500000</v>
      </c>
      <c r="H114" s="135"/>
      <c r="I114" s="135"/>
      <c r="J114" s="25"/>
      <c r="N114" s="103"/>
    </row>
    <row r="115" spans="1:10" ht="12.75">
      <c r="A115" s="112"/>
      <c r="B115" s="101" t="s">
        <v>173</v>
      </c>
      <c r="C115" s="112"/>
      <c r="D115" s="112"/>
      <c r="E115" s="100">
        <f>E119</f>
        <v>12500</v>
      </c>
      <c r="F115" s="106">
        <f>F119</f>
        <v>200000</v>
      </c>
      <c r="G115" s="106">
        <f>G119</f>
        <v>200000</v>
      </c>
      <c r="H115" s="106">
        <f>H117</f>
        <v>200000</v>
      </c>
      <c r="I115" s="106">
        <f>I117</f>
        <v>200000</v>
      </c>
      <c r="J115" s="107"/>
    </row>
    <row r="116" spans="1:10" ht="12.75">
      <c r="A116" s="3"/>
      <c r="B116" s="4"/>
      <c r="C116" s="4" t="s">
        <v>49</v>
      </c>
      <c r="D116" s="4"/>
      <c r="E116" s="21"/>
      <c r="F116" s="135"/>
      <c r="G116" s="135"/>
      <c r="H116" s="135"/>
      <c r="I116" s="135"/>
      <c r="J116" s="25"/>
    </row>
    <row r="117" spans="1:10" ht="12.75">
      <c r="A117" s="3"/>
      <c r="B117" s="3">
        <v>4</v>
      </c>
      <c r="C117" s="4" t="s">
        <v>40</v>
      </c>
      <c r="D117" s="4"/>
      <c r="E117" s="22">
        <f>E118</f>
        <v>12500</v>
      </c>
      <c r="F117" s="33">
        <f aca="true" t="shared" si="10" ref="F117:I118">F118</f>
        <v>200000</v>
      </c>
      <c r="G117" s="33">
        <f t="shared" si="10"/>
        <v>200000</v>
      </c>
      <c r="H117" s="33">
        <f t="shared" si="10"/>
        <v>200000</v>
      </c>
      <c r="I117" s="33">
        <f t="shared" si="10"/>
        <v>200000</v>
      </c>
      <c r="J117" s="25"/>
    </row>
    <row r="118" spans="1:10" ht="12.75">
      <c r="A118" s="3"/>
      <c r="B118" s="4">
        <v>42</v>
      </c>
      <c r="C118" s="4" t="s">
        <v>22</v>
      </c>
      <c r="D118" s="4"/>
      <c r="E118" s="22">
        <f>E119</f>
        <v>12500</v>
      </c>
      <c r="F118" s="33">
        <f t="shared" si="10"/>
        <v>200000</v>
      </c>
      <c r="G118" s="33">
        <f t="shared" si="10"/>
        <v>200000</v>
      </c>
      <c r="H118" s="33">
        <v>200000</v>
      </c>
      <c r="I118" s="33">
        <v>200000</v>
      </c>
      <c r="J118" s="25"/>
    </row>
    <row r="119" spans="1:10" s="102" customFormat="1" ht="12.75">
      <c r="A119" s="3"/>
      <c r="B119" s="3">
        <v>421</v>
      </c>
      <c r="C119" s="3" t="s">
        <v>25</v>
      </c>
      <c r="D119" s="3"/>
      <c r="E119" s="21">
        <v>12500</v>
      </c>
      <c r="F119" s="135">
        <v>200000</v>
      </c>
      <c r="G119" s="135">
        <v>200000</v>
      </c>
      <c r="H119" s="135"/>
      <c r="I119" s="135"/>
      <c r="J119" s="42"/>
    </row>
    <row r="120" spans="1:10" ht="12.75">
      <c r="A120" s="101"/>
      <c r="B120" s="101" t="s">
        <v>174</v>
      </c>
      <c r="C120" s="101"/>
      <c r="D120" s="101"/>
      <c r="E120" s="106">
        <f>E122</f>
        <v>46020.77</v>
      </c>
      <c r="F120" s="106">
        <f>F122</f>
        <v>100000</v>
      </c>
      <c r="G120" s="106">
        <f>G122</f>
        <v>100000</v>
      </c>
      <c r="H120" s="106">
        <f>H122</f>
        <v>100000</v>
      </c>
      <c r="I120" s="106">
        <f>I122</f>
        <v>100000</v>
      </c>
      <c r="J120" s="109"/>
    </row>
    <row r="121" spans="1:10" ht="12.75">
      <c r="A121" s="3"/>
      <c r="B121" s="3"/>
      <c r="C121" s="4" t="s">
        <v>49</v>
      </c>
      <c r="D121" s="4"/>
      <c r="E121" s="135"/>
      <c r="F121" s="135"/>
      <c r="G121" s="135"/>
      <c r="J121" s="25"/>
    </row>
    <row r="122" spans="1:10" ht="12.75">
      <c r="A122" s="1"/>
      <c r="B122" s="1">
        <v>3</v>
      </c>
      <c r="C122" s="1" t="s">
        <v>9</v>
      </c>
      <c r="D122" s="1"/>
      <c r="E122" s="33">
        <f>E123</f>
        <v>46020.77</v>
      </c>
      <c r="F122" s="33">
        <f aca="true" t="shared" si="11" ref="F122:I123">F123</f>
        <v>100000</v>
      </c>
      <c r="G122" s="33">
        <f t="shared" si="11"/>
        <v>100000</v>
      </c>
      <c r="H122" s="22">
        <f t="shared" si="11"/>
        <v>100000</v>
      </c>
      <c r="I122" s="22">
        <f t="shared" si="11"/>
        <v>100000</v>
      </c>
      <c r="J122" s="42"/>
    </row>
    <row r="123" spans="1:10" ht="12.75">
      <c r="A123" s="4"/>
      <c r="B123" s="4">
        <v>32</v>
      </c>
      <c r="C123" s="4" t="s">
        <v>14</v>
      </c>
      <c r="D123" s="4"/>
      <c r="E123" s="33">
        <f>E124</f>
        <v>46020.77</v>
      </c>
      <c r="F123" s="33">
        <f t="shared" si="11"/>
        <v>100000</v>
      </c>
      <c r="G123" s="33">
        <f t="shared" si="11"/>
        <v>100000</v>
      </c>
      <c r="H123" s="22">
        <v>100000</v>
      </c>
      <c r="I123" s="22">
        <v>100000</v>
      </c>
      <c r="J123" s="42"/>
    </row>
    <row r="124" spans="1:10" s="102" customFormat="1" ht="12.75">
      <c r="A124" s="3"/>
      <c r="B124" s="3">
        <v>323</v>
      </c>
      <c r="C124" s="3" t="s">
        <v>15</v>
      </c>
      <c r="D124" s="3"/>
      <c r="E124" s="21">
        <v>46020.77</v>
      </c>
      <c r="F124" s="21">
        <v>100000</v>
      </c>
      <c r="G124" s="21">
        <v>100000</v>
      </c>
      <c r="H124" s="21"/>
      <c r="I124" s="21"/>
      <c r="J124" s="42"/>
    </row>
    <row r="125" spans="1:10" ht="12.75">
      <c r="A125" s="112"/>
      <c r="B125" s="101" t="s">
        <v>175</v>
      </c>
      <c r="C125" s="110"/>
      <c r="D125" s="110"/>
      <c r="E125" s="100">
        <f>E127+E131+E134</f>
        <v>0</v>
      </c>
      <c r="F125" s="100">
        <f>F127+F131</f>
        <v>50000</v>
      </c>
      <c r="G125" s="100">
        <f>G127+G131</f>
        <v>50000</v>
      </c>
      <c r="H125" s="100">
        <f>H127+H131</f>
        <v>50000</v>
      </c>
      <c r="I125" s="100">
        <f>I127+I131</f>
        <v>50000</v>
      </c>
      <c r="J125" s="104"/>
    </row>
    <row r="126" spans="1:10" ht="12.75">
      <c r="A126" s="3"/>
      <c r="B126" s="3"/>
      <c r="C126" s="1" t="s">
        <v>51</v>
      </c>
      <c r="D126" s="1"/>
      <c r="E126" s="18"/>
      <c r="F126" s="18"/>
      <c r="G126" s="18"/>
      <c r="H126" s="18"/>
      <c r="I126" s="18"/>
      <c r="J126" s="42"/>
    </row>
    <row r="127" spans="1:10" ht="12.75">
      <c r="A127" s="1"/>
      <c r="B127" s="1">
        <v>3</v>
      </c>
      <c r="C127" s="1" t="s">
        <v>9</v>
      </c>
      <c r="D127" s="1"/>
      <c r="E127" s="22">
        <f>E128</f>
        <v>0</v>
      </c>
      <c r="F127" s="22">
        <f>F128</f>
        <v>47000</v>
      </c>
      <c r="G127" s="22">
        <f>G128</f>
        <v>47000</v>
      </c>
      <c r="H127" s="22">
        <f>H128</f>
        <v>47000</v>
      </c>
      <c r="I127" s="22">
        <f>I128</f>
        <v>47000</v>
      </c>
      <c r="J127" s="42"/>
    </row>
    <row r="128" spans="1:10" ht="12.75">
      <c r="A128" s="4"/>
      <c r="B128" s="4">
        <v>31</v>
      </c>
      <c r="C128" s="4" t="s">
        <v>11</v>
      </c>
      <c r="D128" s="4"/>
      <c r="E128" s="22">
        <f>E129+E130</f>
        <v>0</v>
      </c>
      <c r="F128" s="22">
        <f>F129+F130</f>
        <v>47000</v>
      </c>
      <c r="G128" s="22">
        <f>G129+G130</f>
        <v>47000</v>
      </c>
      <c r="H128" s="22">
        <v>47000</v>
      </c>
      <c r="I128" s="22">
        <v>47000</v>
      </c>
      <c r="J128" s="42"/>
    </row>
    <row r="129" spans="1:10" s="102" customFormat="1" ht="12.75">
      <c r="A129" s="3"/>
      <c r="B129" s="3">
        <v>311</v>
      </c>
      <c r="C129" s="3" t="s">
        <v>111</v>
      </c>
      <c r="D129" s="3"/>
      <c r="E129" s="21">
        <v>0</v>
      </c>
      <c r="F129" s="21">
        <v>40000</v>
      </c>
      <c r="G129" s="21">
        <v>40000</v>
      </c>
      <c r="H129" s="21"/>
      <c r="I129" s="21"/>
      <c r="J129" s="25"/>
    </row>
    <row r="130" spans="1:10" ht="12.75">
      <c r="A130" s="3"/>
      <c r="B130" s="3">
        <v>313</v>
      </c>
      <c r="C130" s="3" t="s">
        <v>13</v>
      </c>
      <c r="D130" s="3"/>
      <c r="E130" s="21">
        <v>0</v>
      </c>
      <c r="F130" s="21">
        <v>7000</v>
      </c>
      <c r="G130" s="21">
        <v>7000</v>
      </c>
      <c r="H130" s="21"/>
      <c r="I130" s="21"/>
      <c r="J130" s="104"/>
    </row>
    <row r="131" spans="1:10" ht="12.75">
      <c r="A131" s="32"/>
      <c r="B131" s="32">
        <v>3</v>
      </c>
      <c r="C131" s="1" t="s">
        <v>9</v>
      </c>
      <c r="D131" s="1"/>
      <c r="E131" s="22">
        <f>E132</f>
        <v>0</v>
      </c>
      <c r="F131" s="22">
        <f aca="true" t="shared" si="12" ref="F131:I132">F132</f>
        <v>3000</v>
      </c>
      <c r="G131" s="22">
        <f t="shared" si="12"/>
        <v>3000</v>
      </c>
      <c r="H131" s="22">
        <f t="shared" si="12"/>
        <v>3000</v>
      </c>
      <c r="I131" s="22">
        <f t="shared" si="12"/>
        <v>3000</v>
      </c>
      <c r="J131" s="25"/>
    </row>
    <row r="132" spans="1:10" ht="12.75">
      <c r="A132" s="4"/>
      <c r="B132" s="4">
        <v>32</v>
      </c>
      <c r="C132" s="4" t="s">
        <v>14</v>
      </c>
      <c r="D132" s="4"/>
      <c r="E132" s="22">
        <f>E133</f>
        <v>0</v>
      </c>
      <c r="F132" s="22">
        <f t="shared" si="12"/>
        <v>3000</v>
      </c>
      <c r="G132" s="22">
        <f t="shared" si="12"/>
        <v>3000</v>
      </c>
      <c r="H132" s="22">
        <v>3000</v>
      </c>
      <c r="I132" s="22">
        <v>3000</v>
      </c>
      <c r="J132" s="25"/>
    </row>
    <row r="133" spans="1:10" ht="12.75">
      <c r="A133" s="3"/>
      <c r="B133" s="3">
        <v>321</v>
      </c>
      <c r="C133" s="3" t="s">
        <v>26</v>
      </c>
      <c r="D133" s="3"/>
      <c r="E133" s="21">
        <v>0</v>
      </c>
      <c r="F133" s="21">
        <v>3000</v>
      </c>
      <c r="G133" s="21">
        <v>3000</v>
      </c>
      <c r="H133" s="21"/>
      <c r="I133" s="21"/>
      <c r="J133" s="25"/>
    </row>
    <row r="134" spans="1:10" ht="12.75">
      <c r="A134" s="3"/>
      <c r="B134" s="4">
        <v>3</v>
      </c>
      <c r="C134" s="4" t="s">
        <v>9</v>
      </c>
      <c r="D134" s="3"/>
      <c r="E134" s="21">
        <f>E135</f>
        <v>0</v>
      </c>
      <c r="F134" s="21"/>
      <c r="G134" s="21"/>
      <c r="H134" s="21"/>
      <c r="I134" s="21"/>
      <c r="J134" s="42"/>
    </row>
    <row r="135" spans="1:10" ht="12.75">
      <c r="A135" s="3"/>
      <c r="B135" s="3">
        <v>32</v>
      </c>
      <c r="C135" s="3" t="s">
        <v>14</v>
      </c>
      <c r="D135" s="3"/>
      <c r="E135" s="21">
        <f>E136</f>
        <v>0</v>
      </c>
      <c r="F135" s="21"/>
      <c r="G135" s="21"/>
      <c r="H135" s="21"/>
      <c r="I135" s="21"/>
      <c r="J135" s="25"/>
    </row>
    <row r="136" spans="1:10" ht="12.75">
      <c r="A136" s="3"/>
      <c r="B136" s="3">
        <v>324</v>
      </c>
      <c r="C136" s="3" t="s">
        <v>44</v>
      </c>
      <c r="D136" s="3"/>
      <c r="E136" s="21">
        <v>0</v>
      </c>
      <c r="F136" s="21"/>
      <c r="G136" s="21"/>
      <c r="H136" s="21"/>
      <c r="I136" s="21"/>
      <c r="J136" s="25"/>
    </row>
    <row r="137" spans="1:10" ht="12.75">
      <c r="A137" s="101"/>
      <c r="B137" s="101" t="s">
        <v>239</v>
      </c>
      <c r="C137" s="101"/>
      <c r="D137" s="101"/>
      <c r="E137" s="106">
        <f>E139</f>
        <v>301919.15</v>
      </c>
      <c r="F137" s="106">
        <f>F139</f>
        <v>300000</v>
      </c>
      <c r="G137" s="106">
        <f>G139</f>
        <v>300000</v>
      </c>
      <c r="H137" s="106">
        <f>H139</f>
        <v>300000</v>
      </c>
      <c r="I137" s="103">
        <f>I140</f>
        <v>300000</v>
      </c>
      <c r="J137" s="25"/>
    </row>
    <row r="138" spans="1:10" ht="14.25">
      <c r="A138" s="3"/>
      <c r="B138" s="3"/>
      <c r="C138" s="4" t="s">
        <v>49</v>
      </c>
      <c r="D138" s="4"/>
      <c r="E138" s="31"/>
      <c r="F138" s="31"/>
      <c r="G138" s="31"/>
      <c r="H138" s="31"/>
      <c r="I138" s="42"/>
      <c r="J138" s="25"/>
    </row>
    <row r="139" spans="1:10" ht="12.75">
      <c r="A139" s="4"/>
      <c r="B139" s="4">
        <v>3</v>
      </c>
      <c r="C139" s="4" t="s">
        <v>9</v>
      </c>
      <c r="D139" s="4"/>
      <c r="E139" s="22">
        <f>E140</f>
        <v>301919.15</v>
      </c>
      <c r="F139" s="22">
        <f>G140</f>
        <v>300000</v>
      </c>
      <c r="G139" s="22">
        <f>H140</f>
        <v>300000</v>
      </c>
      <c r="H139" s="22">
        <f>I140</f>
        <v>300000</v>
      </c>
      <c r="I139" s="42">
        <f>I140</f>
        <v>300000</v>
      </c>
      <c r="J139" s="25"/>
    </row>
    <row r="140" spans="1:10" ht="12.75">
      <c r="A140" s="4"/>
      <c r="B140" s="4">
        <v>32</v>
      </c>
      <c r="C140" s="4" t="s">
        <v>14</v>
      </c>
      <c r="D140" s="4"/>
      <c r="E140" s="22">
        <f>E141</f>
        <v>301919.15</v>
      </c>
      <c r="F140" s="22">
        <f>F141</f>
        <v>300000</v>
      </c>
      <c r="G140" s="22">
        <f>G141</f>
        <v>300000</v>
      </c>
      <c r="H140" s="22">
        <v>300000</v>
      </c>
      <c r="I140" s="22">
        <v>300000</v>
      </c>
      <c r="J140" s="25"/>
    </row>
    <row r="141" spans="1:13" s="102" customFormat="1" ht="12.75">
      <c r="A141" s="3"/>
      <c r="B141" s="3">
        <v>323</v>
      </c>
      <c r="C141" s="3" t="s">
        <v>15</v>
      </c>
      <c r="D141" s="3"/>
      <c r="E141" s="21">
        <v>301919.15</v>
      </c>
      <c r="F141" s="21">
        <v>300000</v>
      </c>
      <c r="G141" s="21">
        <v>300000</v>
      </c>
      <c r="H141" s="21"/>
      <c r="I141" s="21"/>
      <c r="J141" s="25"/>
      <c r="M141" s="111"/>
    </row>
    <row r="142" spans="1:10" ht="12.75">
      <c r="A142" s="112"/>
      <c r="B142" s="101" t="s">
        <v>176</v>
      </c>
      <c r="C142" s="112"/>
      <c r="D142" s="112"/>
      <c r="E142" s="100">
        <f>E144</f>
        <v>0</v>
      </c>
      <c r="F142" s="100">
        <f>F144</f>
        <v>500000</v>
      </c>
      <c r="G142" s="100">
        <f>G144</f>
        <v>500000</v>
      </c>
      <c r="H142" s="100">
        <f>H144</f>
        <v>0</v>
      </c>
      <c r="I142" s="100">
        <f>I144</f>
        <v>0</v>
      </c>
      <c r="J142" s="102"/>
    </row>
    <row r="143" spans="1:9" ht="12.75">
      <c r="A143" s="3"/>
      <c r="B143" s="3"/>
      <c r="C143" s="4" t="s">
        <v>54</v>
      </c>
      <c r="D143" s="4"/>
      <c r="E143" s="21"/>
      <c r="F143" s="21"/>
      <c r="G143" s="21"/>
      <c r="H143" s="21"/>
      <c r="I143" s="21"/>
    </row>
    <row r="144" spans="1:9" ht="12.75">
      <c r="A144" s="3"/>
      <c r="B144" s="3">
        <v>4</v>
      </c>
      <c r="C144" s="4" t="s">
        <v>22</v>
      </c>
      <c r="D144" s="4"/>
      <c r="E144" s="22">
        <f>E145</f>
        <v>0</v>
      </c>
      <c r="F144" s="22">
        <f aca="true" t="shared" si="13" ref="F144:I145">F145</f>
        <v>500000</v>
      </c>
      <c r="G144" s="22">
        <f t="shared" si="13"/>
        <v>500000</v>
      </c>
      <c r="H144" s="22">
        <f t="shared" si="13"/>
        <v>0</v>
      </c>
      <c r="I144" s="22">
        <f t="shared" si="13"/>
        <v>0</v>
      </c>
    </row>
    <row r="145" spans="1:10" ht="12.75">
      <c r="A145" s="3"/>
      <c r="B145" s="3">
        <v>42</v>
      </c>
      <c r="C145" s="4" t="s">
        <v>25</v>
      </c>
      <c r="D145" s="4"/>
      <c r="E145" s="22">
        <f>E146</f>
        <v>0</v>
      </c>
      <c r="F145" s="22">
        <f t="shared" si="13"/>
        <v>500000</v>
      </c>
      <c r="G145" s="22">
        <f t="shared" si="13"/>
        <v>500000</v>
      </c>
      <c r="H145" s="22">
        <f t="shared" si="13"/>
        <v>0</v>
      </c>
      <c r="I145" s="22">
        <f t="shared" si="13"/>
        <v>0</v>
      </c>
      <c r="J145" s="25"/>
    </row>
    <row r="146" spans="1:10" s="102" customFormat="1" ht="12.75">
      <c r="A146" s="3"/>
      <c r="B146" s="3">
        <v>421</v>
      </c>
      <c r="C146" s="3" t="s">
        <v>152</v>
      </c>
      <c r="D146" s="3"/>
      <c r="E146" s="21">
        <v>0</v>
      </c>
      <c r="F146" s="21">
        <v>500000</v>
      </c>
      <c r="G146" s="21">
        <v>500000</v>
      </c>
      <c r="H146" s="22">
        <v>0</v>
      </c>
      <c r="I146" s="22">
        <v>0</v>
      </c>
      <c r="J146" s="25"/>
    </row>
    <row r="147" spans="1:10" ht="12.75">
      <c r="A147" s="112"/>
      <c r="B147" s="101" t="s">
        <v>177</v>
      </c>
      <c r="C147" s="112"/>
      <c r="D147" s="112"/>
      <c r="E147" s="100">
        <f>E149</f>
        <v>138375</v>
      </c>
      <c r="F147" s="100">
        <f>F149</f>
        <v>150000</v>
      </c>
      <c r="G147" s="100">
        <f>G149</f>
        <v>150000</v>
      </c>
      <c r="H147" s="100">
        <f>H149</f>
        <v>100000</v>
      </c>
      <c r="I147" s="100">
        <f>I149</f>
        <v>100000</v>
      </c>
      <c r="J147" s="104"/>
    </row>
    <row r="148" spans="1:10" ht="12.75">
      <c r="A148" s="3"/>
      <c r="B148" s="3"/>
      <c r="C148" s="4" t="s">
        <v>54</v>
      </c>
      <c r="D148" s="4"/>
      <c r="E148" s="21"/>
      <c r="F148" s="21"/>
      <c r="G148" s="21"/>
      <c r="H148" s="21"/>
      <c r="I148" s="21"/>
      <c r="J148" s="25"/>
    </row>
    <row r="149" spans="1:10" ht="12.75">
      <c r="A149" s="3"/>
      <c r="B149" s="3">
        <v>4</v>
      </c>
      <c r="C149" s="4" t="s">
        <v>22</v>
      </c>
      <c r="D149" s="4"/>
      <c r="E149" s="22">
        <f>E150</f>
        <v>138375</v>
      </c>
      <c r="F149" s="22">
        <f>F150</f>
        <v>150000</v>
      </c>
      <c r="G149" s="22">
        <f>G150</f>
        <v>150000</v>
      </c>
      <c r="H149" s="22">
        <f>H150</f>
        <v>100000</v>
      </c>
      <c r="I149" s="22">
        <f>I150</f>
        <v>100000</v>
      </c>
      <c r="J149" s="25"/>
    </row>
    <row r="150" spans="1:10" ht="12.75">
      <c r="A150" s="3"/>
      <c r="B150" s="3">
        <v>42</v>
      </c>
      <c r="C150" s="4" t="s">
        <v>25</v>
      </c>
      <c r="D150" s="4"/>
      <c r="E150" s="22">
        <f>E151</f>
        <v>138375</v>
      </c>
      <c r="F150" s="22">
        <f>F151</f>
        <v>150000</v>
      </c>
      <c r="G150" s="22">
        <f>G151</f>
        <v>150000</v>
      </c>
      <c r="H150" s="22">
        <v>100000</v>
      </c>
      <c r="I150" s="22">
        <v>100000</v>
      </c>
      <c r="J150" s="25"/>
    </row>
    <row r="151" spans="1:10" s="102" customFormat="1" ht="12.75">
      <c r="A151" s="3"/>
      <c r="B151" s="3">
        <v>421</v>
      </c>
      <c r="C151" s="3" t="s">
        <v>233</v>
      </c>
      <c r="D151" s="3"/>
      <c r="E151" s="21">
        <v>138375</v>
      </c>
      <c r="F151" s="21">
        <v>150000</v>
      </c>
      <c r="G151" s="21">
        <v>150000</v>
      </c>
      <c r="H151" s="22"/>
      <c r="I151" s="22"/>
      <c r="J151" s="25"/>
    </row>
    <row r="152" spans="1:10" ht="12.75">
      <c r="A152" s="112"/>
      <c r="B152" s="101" t="s">
        <v>178</v>
      </c>
      <c r="C152" s="112"/>
      <c r="D152" s="112"/>
      <c r="E152" s="100">
        <f>E154</f>
        <v>100000</v>
      </c>
      <c r="F152" s="100">
        <f>F154</f>
        <v>200000</v>
      </c>
      <c r="G152" s="100">
        <f>G154</f>
        <v>200000</v>
      </c>
      <c r="H152" s="100">
        <f>H154</f>
        <v>0</v>
      </c>
      <c r="I152" s="100">
        <f>I154</f>
        <v>0</v>
      </c>
      <c r="J152" s="109"/>
    </row>
    <row r="153" spans="1:10" ht="12.75">
      <c r="A153" s="3"/>
      <c r="B153" s="3"/>
      <c r="C153" s="4" t="s">
        <v>159</v>
      </c>
      <c r="D153" s="4"/>
      <c r="E153" s="21"/>
      <c r="F153" s="21"/>
      <c r="G153" s="21"/>
      <c r="H153" s="21"/>
      <c r="I153" s="21"/>
      <c r="J153" s="42"/>
    </row>
    <row r="154" spans="1:10" ht="12.75">
      <c r="A154" s="3"/>
      <c r="B154" s="3">
        <v>4</v>
      </c>
      <c r="C154" s="4" t="s">
        <v>22</v>
      </c>
      <c r="D154" s="4"/>
      <c r="E154" s="22">
        <f>E155</f>
        <v>100000</v>
      </c>
      <c r="F154" s="22">
        <f>F155</f>
        <v>200000</v>
      </c>
      <c r="G154" s="22">
        <f>G155</f>
        <v>200000</v>
      </c>
      <c r="H154" s="22">
        <f>H155</f>
        <v>0</v>
      </c>
      <c r="I154" s="22">
        <f>I155</f>
        <v>0</v>
      </c>
      <c r="J154" s="42"/>
    </row>
    <row r="155" spans="1:10" ht="12.75">
      <c r="A155" s="3"/>
      <c r="B155" s="3">
        <v>42</v>
      </c>
      <c r="C155" s="4" t="s">
        <v>25</v>
      </c>
      <c r="D155" s="4"/>
      <c r="E155" s="22">
        <f>E156</f>
        <v>100000</v>
      </c>
      <c r="F155" s="22">
        <f>F156</f>
        <v>200000</v>
      </c>
      <c r="G155" s="22">
        <f>G156</f>
        <v>200000</v>
      </c>
      <c r="H155" s="22">
        <v>0</v>
      </c>
      <c r="I155" s="22">
        <v>0</v>
      </c>
      <c r="J155" s="25"/>
    </row>
    <row r="156" spans="1:10" s="102" customFormat="1" ht="12.75">
      <c r="A156" s="3"/>
      <c r="B156" s="3">
        <v>426</v>
      </c>
      <c r="C156" s="3" t="s">
        <v>160</v>
      </c>
      <c r="D156" s="3"/>
      <c r="E156" s="21">
        <v>100000</v>
      </c>
      <c r="F156" s="21">
        <v>200000</v>
      </c>
      <c r="G156" s="21">
        <v>200000</v>
      </c>
      <c r="H156" s="21"/>
      <c r="I156" s="21"/>
      <c r="J156"/>
    </row>
    <row r="157" spans="1:10" ht="12.75">
      <c r="A157" s="112"/>
      <c r="B157" s="101" t="s">
        <v>179</v>
      </c>
      <c r="C157" s="112"/>
      <c r="D157" s="112"/>
      <c r="E157" s="100">
        <f>E159</f>
        <v>25000</v>
      </c>
      <c r="F157" s="100">
        <f>F159</f>
        <v>20000</v>
      </c>
      <c r="G157" s="100">
        <f>G159</f>
        <v>20000</v>
      </c>
      <c r="H157" s="100">
        <f>H159</f>
        <v>0</v>
      </c>
      <c r="I157" s="100">
        <f>I159</f>
        <v>0</v>
      </c>
      <c r="J157" s="104"/>
    </row>
    <row r="158" spans="1:10" ht="12.75">
      <c r="A158" s="3"/>
      <c r="B158" s="3"/>
      <c r="C158" s="4" t="s">
        <v>154</v>
      </c>
      <c r="D158" s="4"/>
      <c r="E158" s="21"/>
      <c r="F158" s="21"/>
      <c r="G158" s="21"/>
      <c r="H158" s="21"/>
      <c r="I158" s="21"/>
      <c r="J158" s="25"/>
    </row>
    <row r="159" spans="1:10" ht="12.75">
      <c r="A159" s="3"/>
      <c r="B159" s="3">
        <v>4</v>
      </c>
      <c r="C159" s="4" t="s">
        <v>22</v>
      </c>
      <c r="D159" s="4"/>
      <c r="E159" s="22">
        <f>E160</f>
        <v>25000</v>
      </c>
      <c r="F159" s="22">
        <f>F160</f>
        <v>20000</v>
      </c>
      <c r="G159" s="22">
        <f>G160</f>
        <v>20000</v>
      </c>
      <c r="H159" s="22">
        <f>H160</f>
        <v>0</v>
      </c>
      <c r="I159" s="22">
        <f>I160</f>
        <v>0</v>
      </c>
      <c r="J159" s="25"/>
    </row>
    <row r="160" spans="1:10" ht="12.75">
      <c r="A160" s="3"/>
      <c r="B160" s="3">
        <v>42</v>
      </c>
      <c r="C160" s="4" t="s">
        <v>25</v>
      </c>
      <c r="D160" s="4"/>
      <c r="E160" s="22">
        <f>E161</f>
        <v>25000</v>
      </c>
      <c r="F160" s="22">
        <f>F161</f>
        <v>20000</v>
      </c>
      <c r="G160" s="22">
        <f>G161</f>
        <v>20000</v>
      </c>
      <c r="H160" s="22"/>
      <c r="I160" s="22"/>
      <c r="J160" s="42"/>
    </row>
    <row r="161" spans="1:10" s="102" customFormat="1" ht="12.75">
      <c r="A161" s="3"/>
      <c r="B161" s="3">
        <v>426</v>
      </c>
      <c r="C161" s="3" t="s">
        <v>160</v>
      </c>
      <c r="D161" s="3"/>
      <c r="E161" s="21">
        <v>25000</v>
      </c>
      <c r="F161" s="21">
        <v>20000</v>
      </c>
      <c r="G161" s="21">
        <v>20000</v>
      </c>
      <c r="H161" s="21"/>
      <c r="I161" s="21"/>
      <c r="J161" s="25"/>
    </row>
    <row r="162" spans="1:10" ht="15">
      <c r="A162" s="113"/>
      <c r="B162" s="114" t="s">
        <v>180</v>
      </c>
      <c r="C162" s="115"/>
      <c r="D162" s="115"/>
      <c r="E162" s="106">
        <f>E164</f>
        <v>9688.43</v>
      </c>
      <c r="F162" s="106">
        <f>F164</f>
        <v>160000</v>
      </c>
      <c r="G162" s="106">
        <f>G164</f>
        <v>160000</v>
      </c>
      <c r="H162" s="106">
        <f>H164</f>
        <v>100000</v>
      </c>
      <c r="I162" s="106">
        <f>I164</f>
        <v>100000</v>
      </c>
      <c r="J162" s="102"/>
    </row>
    <row r="163" spans="3:10" ht="15">
      <c r="C163" s="84" t="s">
        <v>49</v>
      </c>
      <c r="D163" s="84"/>
      <c r="E163" s="21"/>
      <c r="F163" s="21"/>
      <c r="G163" s="21"/>
      <c r="H163" s="17"/>
      <c r="I163" s="17"/>
      <c r="J163" s="25"/>
    </row>
    <row r="164" spans="2:10" ht="15">
      <c r="B164" s="84">
        <v>3</v>
      </c>
      <c r="C164" s="84" t="s">
        <v>9</v>
      </c>
      <c r="D164" s="84"/>
      <c r="E164" s="33">
        <f>E165</f>
        <v>9688.43</v>
      </c>
      <c r="F164" s="33">
        <f>F165</f>
        <v>160000</v>
      </c>
      <c r="G164" s="33">
        <f>G165</f>
        <v>160000</v>
      </c>
      <c r="H164" s="33">
        <f>H165</f>
        <v>100000</v>
      </c>
      <c r="I164" s="33">
        <f>I165</f>
        <v>100000</v>
      </c>
      <c r="J164" s="25"/>
    </row>
    <row r="165" spans="2:9" ht="15">
      <c r="B165" s="84">
        <v>38</v>
      </c>
      <c r="C165" s="84" t="s">
        <v>18</v>
      </c>
      <c r="D165" s="84"/>
      <c r="E165" s="33">
        <f>E166</f>
        <v>9688.43</v>
      </c>
      <c r="F165" s="33">
        <f>F166</f>
        <v>160000</v>
      </c>
      <c r="G165" s="33">
        <f>G166</f>
        <v>160000</v>
      </c>
      <c r="H165" s="33">
        <v>100000</v>
      </c>
      <c r="I165" s="33">
        <v>100000</v>
      </c>
    </row>
    <row r="166" spans="1:10" s="102" customFormat="1" ht="12.75">
      <c r="A166"/>
      <c r="B166">
        <v>381</v>
      </c>
      <c r="C166" t="s">
        <v>163</v>
      </c>
      <c r="D166"/>
      <c r="E166" s="21">
        <v>9688.43</v>
      </c>
      <c r="F166" s="21">
        <v>160000</v>
      </c>
      <c r="G166" s="21">
        <v>160000</v>
      </c>
      <c r="H166" s="21"/>
      <c r="I166" s="21"/>
      <c r="J166"/>
    </row>
    <row r="167" spans="1:10" ht="12.75">
      <c r="A167" s="102"/>
      <c r="B167" s="105" t="s">
        <v>240</v>
      </c>
      <c r="C167" s="102"/>
      <c r="D167" s="102"/>
      <c r="E167" s="100">
        <v>0</v>
      </c>
      <c r="F167" s="100">
        <f>F169</f>
        <v>100000</v>
      </c>
      <c r="G167" s="100">
        <f>G169</f>
        <v>0</v>
      </c>
      <c r="H167" s="99"/>
      <c r="I167" s="99"/>
      <c r="J167" s="102"/>
    </row>
    <row r="168" spans="3:9" ht="15">
      <c r="C168" s="84" t="s">
        <v>49</v>
      </c>
      <c r="D168" s="84"/>
      <c r="E168" s="21"/>
      <c r="F168" s="21"/>
      <c r="G168" s="21"/>
      <c r="H168" s="17"/>
      <c r="I168" s="17"/>
    </row>
    <row r="169" spans="2:10" ht="15">
      <c r="B169" s="84">
        <v>3</v>
      </c>
      <c r="C169" s="84" t="s">
        <v>9</v>
      </c>
      <c r="D169" s="84"/>
      <c r="E169" s="21">
        <v>0</v>
      </c>
      <c r="F169" s="33">
        <f>F170</f>
        <v>100000</v>
      </c>
      <c r="G169" s="33">
        <f>G170</f>
        <v>0</v>
      </c>
      <c r="H169" s="33">
        <f>H170</f>
        <v>0</v>
      </c>
      <c r="I169" s="33">
        <f>I170</f>
        <v>0</v>
      </c>
      <c r="J169" s="25"/>
    </row>
    <row r="170" spans="2:10" ht="15">
      <c r="B170" s="84">
        <v>38</v>
      </c>
      <c r="C170" s="84" t="s">
        <v>18</v>
      </c>
      <c r="D170" s="84"/>
      <c r="E170" s="21"/>
      <c r="F170" s="33">
        <f>F171</f>
        <v>100000</v>
      </c>
      <c r="G170" s="33">
        <f>G171</f>
        <v>0</v>
      </c>
      <c r="H170" s="33"/>
      <c r="I170" s="33"/>
      <c r="J170" s="25"/>
    </row>
    <row r="171" spans="1:10" s="102" customFormat="1" ht="12.75">
      <c r="A171"/>
      <c r="B171">
        <v>381</v>
      </c>
      <c r="C171" t="s">
        <v>163</v>
      </c>
      <c r="D171"/>
      <c r="E171" s="21"/>
      <c r="F171" s="21">
        <v>100000</v>
      </c>
      <c r="G171" s="21">
        <v>0</v>
      </c>
      <c r="H171" s="21"/>
      <c r="I171" s="21"/>
      <c r="J171" s="25"/>
    </row>
    <row r="172" spans="1:10" ht="12.75">
      <c r="A172" s="102"/>
      <c r="B172" s="101" t="s">
        <v>251</v>
      </c>
      <c r="C172" s="112"/>
      <c r="D172" s="112"/>
      <c r="E172" s="99">
        <f>E174</f>
        <v>70643.75</v>
      </c>
      <c r="F172" s="100">
        <f>F174</f>
        <v>300000</v>
      </c>
      <c r="G172" s="100">
        <f>G174</f>
        <v>300000</v>
      </c>
      <c r="H172" s="100">
        <f>H174</f>
        <v>150000</v>
      </c>
      <c r="I172" s="100">
        <f>I174</f>
        <v>100000</v>
      </c>
      <c r="J172" s="104"/>
    </row>
    <row r="173" spans="2:10" ht="12.75">
      <c r="B173" s="3"/>
      <c r="C173" s="4" t="s">
        <v>159</v>
      </c>
      <c r="D173" s="4"/>
      <c r="E173" s="21"/>
      <c r="F173" s="22"/>
      <c r="G173" s="22"/>
      <c r="H173" s="21"/>
      <c r="I173" s="21"/>
      <c r="J173" s="25"/>
    </row>
    <row r="174" spans="2:10" ht="12.75">
      <c r="B174" s="3">
        <v>4</v>
      </c>
      <c r="C174" s="4" t="s">
        <v>22</v>
      </c>
      <c r="D174" s="4"/>
      <c r="E174" s="21">
        <f>E175</f>
        <v>70643.75</v>
      </c>
      <c r="F174" s="21">
        <f>F175</f>
        <v>300000</v>
      </c>
      <c r="G174" s="21">
        <f>G175</f>
        <v>300000</v>
      </c>
      <c r="H174" s="21">
        <f>H175</f>
        <v>150000</v>
      </c>
      <c r="I174" s="21">
        <f>I175</f>
        <v>100000</v>
      </c>
      <c r="J174" s="25"/>
    </row>
    <row r="175" spans="2:10" ht="12.75">
      <c r="B175" s="3">
        <v>42</v>
      </c>
      <c r="C175" s="4" t="s">
        <v>25</v>
      </c>
      <c r="D175" s="4"/>
      <c r="E175" s="21">
        <f>E176</f>
        <v>70643.75</v>
      </c>
      <c r="F175" s="21">
        <f>F176</f>
        <v>300000</v>
      </c>
      <c r="G175" s="21">
        <f>G176</f>
        <v>300000</v>
      </c>
      <c r="H175" s="21">
        <v>150000</v>
      </c>
      <c r="I175" s="21">
        <v>100000</v>
      </c>
      <c r="J175" s="25"/>
    </row>
    <row r="176" spans="1:10" s="102" customFormat="1" ht="12.75">
      <c r="A176"/>
      <c r="B176" s="3">
        <v>426</v>
      </c>
      <c r="C176" s="3" t="s">
        <v>160</v>
      </c>
      <c r="D176" s="3"/>
      <c r="E176" s="21">
        <v>70643.75</v>
      </c>
      <c r="F176" s="21">
        <v>300000</v>
      </c>
      <c r="G176" s="21">
        <v>300000</v>
      </c>
      <c r="H176" s="21"/>
      <c r="I176" s="21"/>
      <c r="J176" s="25"/>
    </row>
    <row r="177" spans="1:10" ht="15">
      <c r="A177" s="58" t="s">
        <v>181</v>
      </c>
      <c r="B177" s="58"/>
      <c r="C177" s="58"/>
      <c r="D177" s="58"/>
      <c r="E177" s="60">
        <f>E179+E188+E193+E223+E199+E205+E216+E228+E238+E243+E248+E253+E259+E264+E276+E270+E283+E288+E233+E294+E299+E304</f>
        <v>3033269.5500000003</v>
      </c>
      <c r="F177" s="60">
        <f>F179+F188+F193+F223+F199+F205+F216+F228+F238+F243+F248+F253+F259+F264+F276+F270+F283+F288+F233+F294+F309</f>
        <v>5320000</v>
      </c>
      <c r="G177" s="60">
        <f>G179+G188+G193+G223+G199+G205+G216+G228+G238+G243+G248+G253+G259+G264+G276+G270+G283+G288+G233+G294+G309</f>
        <v>4620000</v>
      </c>
      <c r="H177" s="60">
        <f>H179+H188+H193+H223+H199+H205+H216+H228+H238+H243+H248+H253+H259+H264+H276+H270+H283+H288+H233+H294+H309</f>
        <v>4400000</v>
      </c>
      <c r="I177" s="60">
        <f>I179+I188+I193+I223+I199+I205+I216+I228+I238+I243+I248+I253+I259+I264+I276+I270+I283+I288+I233+I294+I309</f>
        <v>4200000</v>
      </c>
      <c r="J177" s="104"/>
    </row>
    <row r="178" spans="1:10" ht="15">
      <c r="A178" s="1" t="s">
        <v>68</v>
      </c>
      <c r="B178" s="12"/>
      <c r="C178" s="12"/>
      <c r="D178" s="12"/>
      <c r="E178" s="31"/>
      <c r="F178" s="31"/>
      <c r="G178" s="31"/>
      <c r="J178" s="25"/>
    </row>
    <row r="179" spans="1:10" ht="15">
      <c r="A179" s="105"/>
      <c r="B179" s="105" t="s">
        <v>182</v>
      </c>
      <c r="C179" s="105"/>
      <c r="D179" s="105"/>
      <c r="E179" s="116">
        <f>E182+E185</f>
        <v>224224.89</v>
      </c>
      <c r="F179" s="116">
        <f>F182+F185</f>
        <v>200000</v>
      </c>
      <c r="G179" s="116">
        <f>G182+G185</f>
        <v>200000</v>
      </c>
      <c r="H179" s="116">
        <f>H182+H185</f>
        <v>150000</v>
      </c>
      <c r="I179" s="116">
        <f>I182+I185</f>
        <v>120000</v>
      </c>
      <c r="J179" s="25"/>
    </row>
    <row r="180" spans="1:10" ht="15">
      <c r="A180" s="1"/>
      <c r="B180" s="1"/>
      <c r="C180" s="1" t="s">
        <v>113</v>
      </c>
      <c r="D180" s="1"/>
      <c r="E180" s="24"/>
      <c r="F180" s="24"/>
      <c r="G180" s="24"/>
      <c r="H180" s="24"/>
      <c r="I180" s="24"/>
      <c r="J180" s="25"/>
    </row>
    <row r="181" spans="2:10" ht="36.75">
      <c r="B181" s="7"/>
      <c r="C181" s="7" t="s">
        <v>114</v>
      </c>
      <c r="D181" s="7"/>
      <c r="E181" s="24"/>
      <c r="F181" s="24"/>
      <c r="G181" s="24"/>
      <c r="H181" s="24"/>
      <c r="I181" s="24"/>
      <c r="J181" s="25"/>
    </row>
    <row r="182" spans="1:10" ht="12.75">
      <c r="A182" s="1"/>
      <c r="B182" s="1">
        <v>3</v>
      </c>
      <c r="C182" s="1" t="s">
        <v>9</v>
      </c>
      <c r="D182" s="1"/>
      <c r="E182" s="22">
        <f>E183</f>
        <v>155594.53</v>
      </c>
      <c r="F182" s="22">
        <f aca="true" t="shared" si="14" ref="F182:I183">F183</f>
        <v>130000</v>
      </c>
      <c r="G182" s="22">
        <f t="shared" si="14"/>
        <v>130000</v>
      </c>
      <c r="H182" s="22">
        <f>H183</f>
        <v>100000</v>
      </c>
      <c r="I182" s="22">
        <f t="shared" si="14"/>
        <v>80000</v>
      </c>
      <c r="J182" s="42"/>
    </row>
    <row r="183" spans="1:10" s="102" customFormat="1" ht="12.75">
      <c r="A183" s="4"/>
      <c r="B183" s="4">
        <v>32</v>
      </c>
      <c r="C183" s="4" t="s">
        <v>14</v>
      </c>
      <c r="D183" s="4"/>
      <c r="E183" s="22">
        <f>E184</f>
        <v>155594.53</v>
      </c>
      <c r="F183" s="22">
        <f t="shared" si="14"/>
        <v>130000</v>
      </c>
      <c r="G183" s="22">
        <f t="shared" si="14"/>
        <v>130000</v>
      </c>
      <c r="H183" s="22">
        <v>100000</v>
      </c>
      <c r="I183" s="22">
        <v>80000</v>
      </c>
      <c r="J183" s="25"/>
    </row>
    <row r="184" spans="1:10" ht="12.75">
      <c r="A184" s="3"/>
      <c r="B184" s="3">
        <v>322</v>
      </c>
      <c r="C184" s="3" t="s">
        <v>19</v>
      </c>
      <c r="D184" s="3"/>
      <c r="E184" s="21">
        <v>155594.53</v>
      </c>
      <c r="F184" s="21">
        <v>130000</v>
      </c>
      <c r="G184" s="21">
        <v>130000</v>
      </c>
      <c r="H184" s="21"/>
      <c r="I184" s="21"/>
      <c r="J184" s="104"/>
    </row>
    <row r="185" spans="1:10" ht="12.75">
      <c r="A185" s="3"/>
      <c r="B185" s="4">
        <v>3</v>
      </c>
      <c r="C185" s="4" t="s">
        <v>9</v>
      </c>
      <c r="D185" s="4"/>
      <c r="E185" s="22">
        <f>E186</f>
        <v>68630.36</v>
      </c>
      <c r="F185" s="22">
        <f aca="true" t="shared" si="15" ref="F185:I186">F186</f>
        <v>70000</v>
      </c>
      <c r="G185" s="22">
        <f t="shared" si="15"/>
        <v>70000</v>
      </c>
      <c r="H185" s="22">
        <f t="shared" si="15"/>
        <v>50000</v>
      </c>
      <c r="I185" s="22">
        <f t="shared" si="15"/>
        <v>40000</v>
      </c>
      <c r="J185" s="25"/>
    </row>
    <row r="186" spans="1:10" ht="12.75">
      <c r="A186" s="4"/>
      <c r="B186" s="4">
        <v>32</v>
      </c>
      <c r="C186" s="4" t="s">
        <v>14</v>
      </c>
      <c r="D186" s="4"/>
      <c r="E186" s="22">
        <f>E187</f>
        <v>68630.36</v>
      </c>
      <c r="F186" s="22">
        <f t="shared" si="15"/>
        <v>70000</v>
      </c>
      <c r="G186" s="22">
        <f t="shared" si="15"/>
        <v>70000</v>
      </c>
      <c r="H186" s="22">
        <v>50000</v>
      </c>
      <c r="I186" s="22">
        <v>40000</v>
      </c>
      <c r="J186" s="25"/>
    </row>
    <row r="187" spans="1:10" ht="12.75">
      <c r="A187" s="3"/>
      <c r="B187" s="3">
        <v>323</v>
      </c>
      <c r="C187" s="3" t="s">
        <v>15</v>
      </c>
      <c r="D187" s="3"/>
      <c r="E187" s="21">
        <v>68630.36</v>
      </c>
      <c r="F187" s="21">
        <v>70000</v>
      </c>
      <c r="G187" s="21">
        <v>70000</v>
      </c>
      <c r="H187" s="21"/>
      <c r="I187" s="21"/>
      <c r="J187" s="25"/>
    </row>
    <row r="188" spans="1:10" ht="12.75">
      <c r="A188" s="112"/>
      <c r="B188" s="101" t="s">
        <v>183</v>
      </c>
      <c r="C188" s="112"/>
      <c r="D188" s="112"/>
      <c r="E188" s="100">
        <f>E190</f>
        <v>0</v>
      </c>
      <c r="F188" s="100">
        <f>F190</f>
        <v>500000</v>
      </c>
      <c r="G188" s="100">
        <f>G190</f>
        <v>500000</v>
      </c>
      <c r="H188" s="100">
        <f>H190</f>
        <v>500000</v>
      </c>
      <c r="I188" s="100">
        <f>I190</f>
        <v>500000</v>
      </c>
      <c r="J188" s="25"/>
    </row>
    <row r="189" spans="1:10" ht="12.75">
      <c r="A189" s="3"/>
      <c r="B189" s="3"/>
      <c r="C189" s="3" t="s">
        <v>54</v>
      </c>
      <c r="D189" s="3"/>
      <c r="E189" s="21"/>
      <c r="F189" s="21"/>
      <c r="G189" s="21"/>
      <c r="H189" s="21"/>
      <c r="I189" s="21"/>
      <c r="J189" s="25"/>
    </row>
    <row r="190" spans="1:10" ht="12.75">
      <c r="A190" s="3"/>
      <c r="B190" s="3">
        <v>4</v>
      </c>
      <c r="C190" s="4" t="s">
        <v>24</v>
      </c>
      <c r="D190" s="4"/>
      <c r="E190" s="22">
        <f>E191</f>
        <v>0</v>
      </c>
      <c r="F190" s="22">
        <f>F191</f>
        <v>500000</v>
      </c>
      <c r="G190" s="22">
        <f>G191</f>
        <v>500000</v>
      </c>
      <c r="H190" s="22">
        <f>H191</f>
        <v>500000</v>
      </c>
      <c r="I190" s="22">
        <f>I191</f>
        <v>500000</v>
      </c>
      <c r="J190" s="25"/>
    </row>
    <row r="191" spans="1:10" ht="12.75">
      <c r="A191" s="3"/>
      <c r="B191" s="3">
        <v>42</v>
      </c>
      <c r="C191" s="4" t="s">
        <v>22</v>
      </c>
      <c r="D191" s="4"/>
      <c r="E191" s="22">
        <f>E192</f>
        <v>0</v>
      </c>
      <c r="F191" s="22">
        <f>F192</f>
        <v>500000</v>
      </c>
      <c r="G191" s="22">
        <f>G192</f>
        <v>500000</v>
      </c>
      <c r="H191" s="21">
        <v>500000</v>
      </c>
      <c r="I191" s="21">
        <v>500000</v>
      </c>
      <c r="J191" s="25"/>
    </row>
    <row r="192" spans="1:10" s="102" customFormat="1" ht="12.75">
      <c r="A192" s="3"/>
      <c r="B192" s="3">
        <v>421</v>
      </c>
      <c r="C192" s="3" t="s">
        <v>142</v>
      </c>
      <c r="D192" s="3"/>
      <c r="E192" s="21">
        <v>0</v>
      </c>
      <c r="F192" s="21">
        <v>500000</v>
      </c>
      <c r="G192" s="21">
        <v>500000</v>
      </c>
      <c r="H192" s="21"/>
      <c r="I192" s="21"/>
      <c r="J192" s="25"/>
    </row>
    <row r="193" spans="1:10" ht="12.75">
      <c r="A193" s="112"/>
      <c r="B193" s="105" t="s">
        <v>184</v>
      </c>
      <c r="C193" s="117"/>
      <c r="D193" s="117"/>
      <c r="E193" s="100">
        <f>E196</f>
        <v>470560.33</v>
      </c>
      <c r="F193" s="100">
        <f>F196</f>
        <v>700000</v>
      </c>
      <c r="G193" s="100">
        <f>G196</f>
        <v>700000</v>
      </c>
      <c r="H193" s="100">
        <f>H196</f>
        <v>600000</v>
      </c>
      <c r="I193" s="100">
        <f>I196</f>
        <v>500000</v>
      </c>
      <c r="J193" s="104"/>
    </row>
    <row r="194" spans="1:10" ht="12.75">
      <c r="A194" s="4"/>
      <c r="B194" s="1" t="s">
        <v>115</v>
      </c>
      <c r="C194" s="2"/>
      <c r="D194" s="2"/>
      <c r="E194" s="22"/>
      <c r="F194" s="22"/>
      <c r="G194" s="22"/>
      <c r="H194" s="22"/>
      <c r="I194" s="22"/>
      <c r="J194" s="42"/>
    </row>
    <row r="195" spans="1:10" ht="12.75">
      <c r="A195" s="4"/>
      <c r="B195" s="1"/>
      <c r="C195" s="1" t="s">
        <v>114</v>
      </c>
      <c r="D195" s="1"/>
      <c r="E195" s="18"/>
      <c r="F195" s="18"/>
      <c r="G195" s="18"/>
      <c r="H195" s="18"/>
      <c r="I195" s="18"/>
      <c r="J195" s="42"/>
    </row>
    <row r="196" spans="1:10" ht="12.75">
      <c r="A196" s="1"/>
      <c r="B196" s="4">
        <v>3</v>
      </c>
      <c r="C196" s="4" t="s">
        <v>9</v>
      </c>
      <c r="D196" s="4"/>
      <c r="E196" s="22">
        <f>E197</f>
        <v>470560.33</v>
      </c>
      <c r="F196" s="22">
        <f>F197</f>
        <v>700000</v>
      </c>
      <c r="G196" s="22">
        <f>G197</f>
        <v>700000</v>
      </c>
      <c r="H196" s="22">
        <f>H197</f>
        <v>600000</v>
      </c>
      <c r="I196" s="22">
        <f>I197</f>
        <v>500000</v>
      </c>
      <c r="J196" s="25"/>
    </row>
    <row r="197" spans="1:10" s="102" customFormat="1" ht="12.75">
      <c r="A197" s="4"/>
      <c r="B197" s="4">
        <v>32</v>
      </c>
      <c r="C197" s="4" t="s">
        <v>14</v>
      </c>
      <c r="D197" s="4"/>
      <c r="E197" s="22">
        <f>E198</f>
        <v>470560.33</v>
      </c>
      <c r="F197" s="22">
        <f>F198</f>
        <v>700000</v>
      </c>
      <c r="G197" s="22">
        <f>G198</f>
        <v>700000</v>
      </c>
      <c r="H197" s="22">
        <v>600000</v>
      </c>
      <c r="I197" s="22">
        <v>500000</v>
      </c>
      <c r="J197" s="25"/>
    </row>
    <row r="198" spans="1:10" ht="12.75">
      <c r="A198" s="3"/>
      <c r="B198" s="3">
        <v>323</v>
      </c>
      <c r="C198" s="3" t="s">
        <v>15</v>
      </c>
      <c r="D198" s="3"/>
      <c r="E198" s="21">
        <v>470560.33</v>
      </c>
      <c r="F198" s="21">
        <v>700000</v>
      </c>
      <c r="G198" s="21">
        <v>700000</v>
      </c>
      <c r="H198" s="21"/>
      <c r="I198" s="21"/>
      <c r="J198" s="104"/>
    </row>
    <row r="199" spans="1:10" ht="12.75">
      <c r="A199" s="101"/>
      <c r="B199" s="101" t="s">
        <v>185</v>
      </c>
      <c r="C199" s="101"/>
      <c r="D199" s="101"/>
      <c r="E199" s="100">
        <f>E202</f>
        <v>35263.5</v>
      </c>
      <c r="F199" s="100">
        <f>F202</f>
        <v>100000</v>
      </c>
      <c r="G199" s="100">
        <f>G202</f>
        <v>100000</v>
      </c>
      <c r="H199" s="100">
        <f>H202</f>
        <v>100000</v>
      </c>
      <c r="I199" s="100">
        <f>I202</f>
        <v>100000</v>
      </c>
      <c r="J199" s="26"/>
    </row>
    <row r="200" spans="1:10" ht="12.75">
      <c r="A200" s="4"/>
      <c r="B200" s="4" t="s">
        <v>115</v>
      </c>
      <c r="C200" s="4"/>
      <c r="D200" s="4"/>
      <c r="E200" s="22"/>
      <c r="F200" s="22"/>
      <c r="G200" s="22"/>
      <c r="H200" s="22"/>
      <c r="I200" s="22"/>
      <c r="J200" s="25"/>
    </row>
    <row r="201" spans="1:9" ht="12.75">
      <c r="A201" s="4"/>
      <c r="B201" s="1"/>
      <c r="C201" s="1" t="s">
        <v>116</v>
      </c>
      <c r="D201" s="1"/>
      <c r="E201" s="18"/>
      <c r="F201" s="18"/>
      <c r="G201" s="18"/>
      <c r="H201" s="18"/>
      <c r="I201" s="18"/>
    </row>
    <row r="202" spans="1:10" ht="12.75">
      <c r="A202" s="1"/>
      <c r="B202" s="4">
        <v>3</v>
      </c>
      <c r="C202" s="4" t="s">
        <v>9</v>
      </c>
      <c r="D202" s="4"/>
      <c r="E202" s="22">
        <f>E203</f>
        <v>35263.5</v>
      </c>
      <c r="F202" s="22">
        <f aca="true" t="shared" si="16" ref="F202:I203">F203</f>
        <v>100000</v>
      </c>
      <c r="G202" s="22">
        <f t="shared" si="16"/>
        <v>100000</v>
      </c>
      <c r="H202" s="22">
        <f t="shared" si="16"/>
        <v>100000</v>
      </c>
      <c r="I202" s="22">
        <f t="shared" si="16"/>
        <v>100000</v>
      </c>
      <c r="J202" s="25"/>
    </row>
    <row r="203" spans="1:10" s="102" customFormat="1" ht="12.75">
      <c r="A203" s="4"/>
      <c r="B203" s="4">
        <v>32</v>
      </c>
      <c r="C203" s="4" t="s">
        <v>14</v>
      </c>
      <c r="D203" s="4"/>
      <c r="E203" s="22">
        <f>E204</f>
        <v>35263.5</v>
      </c>
      <c r="F203" s="22">
        <f t="shared" si="16"/>
        <v>100000</v>
      </c>
      <c r="G203" s="22">
        <f t="shared" si="16"/>
        <v>100000</v>
      </c>
      <c r="H203" s="22">
        <v>100000</v>
      </c>
      <c r="I203" s="22">
        <v>100000</v>
      </c>
      <c r="J203" s="25"/>
    </row>
    <row r="204" spans="1:10" ht="12.75">
      <c r="A204" s="3"/>
      <c r="B204" s="3">
        <v>323</v>
      </c>
      <c r="C204" s="3" t="s">
        <v>15</v>
      </c>
      <c r="D204" s="3"/>
      <c r="E204" s="21">
        <v>35263.5</v>
      </c>
      <c r="F204" s="21">
        <v>100000</v>
      </c>
      <c r="G204" s="21">
        <v>100000</v>
      </c>
      <c r="H204" s="21"/>
      <c r="I204" s="21"/>
      <c r="J204" s="109"/>
    </row>
    <row r="205" spans="1:10" ht="12.75">
      <c r="A205" s="101"/>
      <c r="B205" s="101" t="s">
        <v>186</v>
      </c>
      <c r="C205" s="101"/>
      <c r="D205" s="101"/>
      <c r="E205" s="100">
        <f>E209</f>
        <v>248272</v>
      </c>
      <c r="F205" s="100">
        <f>F209+F212</f>
        <v>450000</v>
      </c>
      <c r="G205" s="100">
        <f>G209+G212</f>
        <v>450000</v>
      </c>
      <c r="H205" s="100">
        <f>H209+H212</f>
        <v>450000</v>
      </c>
      <c r="I205" s="100">
        <f>I209+I212</f>
        <v>450000</v>
      </c>
      <c r="J205" s="42"/>
    </row>
    <row r="206" spans="1:10" ht="12.75">
      <c r="A206" s="1" t="s">
        <v>60</v>
      </c>
      <c r="B206" s="4"/>
      <c r="C206" s="4"/>
      <c r="D206" s="4"/>
      <c r="E206" s="22"/>
      <c r="F206" s="22"/>
      <c r="G206" s="22"/>
      <c r="H206" s="22"/>
      <c r="I206" s="22"/>
      <c r="J206" s="42"/>
    </row>
    <row r="207" spans="1:10" ht="12.75">
      <c r="A207" s="1"/>
      <c r="B207" s="4" t="s">
        <v>117</v>
      </c>
      <c r="C207" s="4"/>
      <c r="D207" s="4"/>
      <c r="E207" s="22"/>
      <c r="F207" s="22"/>
      <c r="G207" s="22"/>
      <c r="H207" s="22"/>
      <c r="I207" s="22"/>
      <c r="J207" s="42"/>
    </row>
    <row r="208" spans="1:10" ht="12.75">
      <c r="A208" s="1"/>
      <c r="B208" s="1"/>
      <c r="C208" s="1" t="s">
        <v>51</v>
      </c>
      <c r="D208" s="1"/>
      <c r="E208" s="18"/>
      <c r="F208" s="18"/>
      <c r="G208" s="18"/>
      <c r="H208" s="18"/>
      <c r="I208" s="18"/>
      <c r="J208" s="42"/>
    </row>
    <row r="209" spans="1:10" s="102" customFormat="1" ht="12.75">
      <c r="A209" s="1"/>
      <c r="B209" s="4">
        <v>3</v>
      </c>
      <c r="C209" s="4" t="s">
        <v>9</v>
      </c>
      <c r="D209" s="4"/>
      <c r="E209" s="22">
        <f>E210</f>
        <v>248272</v>
      </c>
      <c r="F209" s="22">
        <f aca="true" t="shared" si="17" ref="F209:I210">F210</f>
        <v>350000</v>
      </c>
      <c r="G209" s="22">
        <f t="shared" si="17"/>
        <v>350000</v>
      </c>
      <c r="H209" s="22">
        <f t="shared" si="17"/>
        <v>350000</v>
      </c>
      <c r="I209" s="22">
        <f t="shared" si="17"/>
        <v>350000</v>
      </c>
      <c r="J209" s="42"/>
    </row>
    <row r="210" spans="1:10" ht="12.75">
      <c r="A210" s="4"/>
      <c r="B210" s="4">
        <v>32</v>
      </c>
      <c r="C210" s="4" t="s">
        <v>14</v>
      </c>
      <c r="D210" s="4"/>
      <c r="E210" s="22">
        <f>E211</f>
        <v>248272</v>
      </c>
      <c r="F210" s="22">
        <f t="shared" si="17"/>
        <v>350000</v>
      </c>
      <c r="G210" s="22">
        <f t="shared" si="17"/>
        <v>350000</v>
      </c>
      <c r="H210" s="22">
        <v>350000</v>
      </c>
      <c r="I210" s="22">
        <v>350000</v>
      </c>
      <c r="J210" s="109"/>
    </row>
    <row r="211" spans="1:10" ht="12.75">
      <c r="A211" s="3"/>
      <c r="B211" s="3">
        <v>323</v>
      </c>
      <c r="C211" s="3" t="s">
        <v>15</v>
      </c>
      <c r="D211" s="3"/>
      <c r="E211" s="21">
        <v>248272</v>
      </c>
      <c r="F211" s="21">
        <v>350000</v>
      </c>
      <c r="G211" s="21">
        <v>350000</v>
      </c>
      <c r="H211" s="21"/>
      <c r="I211" s="21"/>
      <c r="J211" s="26"/>
    </row>
    <row r="212" spans="1:10" ht="12.75">
      <c r="A212" s="3"/>
      <c r="B212" s="3"/>
      <c r="C212" s="4" t="s">
        <v>267</v>
      </c>
      <c r="D212" s="3"/>
      <c r="E212" s="21"/>
      <c r="F212" s="22">
        <f aca="true" t="shared" si="18" ref="F212:I213">F213</f>
        <v>100000</v>
      </c>
      <c r="G212" s="22">
        <f t="shared" si="18"/>
        <v>100000</v>
      </c>
      <c r="H212" s="22">
        <f t="shared" si="18"/>
        <v>100000</v>
      </c>
      <c r="I212" s="22">
        <f t="shared" si="18"/>
        <v>100000</v>
      </c>
      <c r="J212" s="26"/>
    </row>
    <row r="213" spans="1:10" ht="12.75">
      <c r="A213" s="3"/>
      <c r="B213" s="4">
        <v>3</v>
      </c>
      <c r="C213" s="4" t="s">
        <v>9</v>
      </c>
      <c r="D213" s="3"/>
      <c r="E213" s="21"/>
      <c r="F213" s="22">
        <f t="shared" si="18"/>
        <v>100000</v>
      </c>
      <c r="G213" s="22">
        <f t="shared" si="18"/>
        <v>100000</v>
      </c>
      <c r="H213" s="22">
        <f t="shared" si="18"/>
        <v>100000</v>
      </c>
      <c r="I213" s="22">
        <f t="shared" si="18"/>
        <v>100000</v>
      </c>
      <c r="J213" s="26"/>
    </row>
    <row r="214" spans="1:10" ht="12.75">
      <c r="A214" s="3"/>
      <c r="B214" s="4">
        <v>32</v>
      </c>
      <c r="C214" s="4" t="s">
        <v>14</v>
      </c>
      <c r="D214" s="3"/>
      <c r="E214" s="21"/>
      <c r="F214" s="21">
        <f>F215</f>
        <v>100000</v>
      </c>
      <c r="G214" s="21">
        <f>G215</f>
        <v>100000</v>
      </c>
      <c r="H214" s="21">
        <v>100000</v>
      </c>
      <c r="I214" s="21">
        <v>100000</v>
      </c>
      <c r="J214" s="26"/>
    </row>
    <row r="215" spans="1:10" ht="12.75">
      <c r="A215" s="3"/>
      <c r="B215" s="3">
        <v>323</v>
      </c>
      <c r="C215" s="3" t="s">
        <v>15</v>
      </c>
      <c r="D215" s="3"/>
      <c r="E215" s="21"/>
      <c r="F215" s="21">
        <v>100000</v>
      </c>
      <c r="G215" s="21">
        <v>100000</v>
      </c>
      <c r="H215" s="21"/>
      <c r="I215" s="21"/>
      <c r="J215" s="26"/>
    </row>
    <row r="216" spans="1:10" ht="12.75">
      <c r="A216" s="101"/>
      <c r="B216" s="101" t="s">
        <v>187</v>
      </c>
      <c r="C216" s="101"/>
      <c r="D216" s="101"/>
      <c r="E216" s="100">
        <f>E220</f>
        <v>340209.8</v>
      </c>
      <c r="F216" s="100">
        <f>F220</f>
        <v>350000</v>
      </c>
      <c r="G216" s="100">
        <f>G220</f>
        <v>350000</v>
      </c>
      <c r="H216" s="100">
        <f>H220</f>
        <v>350000</v>
      </c>
      <c r="I216" s="100">
        <f>I220</f>
        <v>350000</v>
      </c>
      <c r="J216" s="25"/>
    </row>
    <row r="217" spans="1:9" ht="15">
      <c r="A217" s="1" t="s">
        <v>68</v>
      </c>
      <c r="B217" s="12"/>
      <c r="C217" s="12"/>
      <c r="D217" s="12"/>
      <c r="E217" s="22"/>
      <c r="F217" s="22"/>
      <c r="G217" s="22"/>
      <c r="H217" s="22"/>
      <c r="I217" s="22"/>
    </row>
    <row r="218" spans="1:10" ht="15">
      <c r="A218" s="1"/>
      <c r="B218" s="1" t="s">
        <v>118</v>
      </c>
      <c r="C218" s="12"/>
      <c r="D218" s="12"/>
      <c r="E218" s="22"/>
      <c r="F218" s="22"/>
      <c r="G218" s="22"/>
      <c r="H218" s="22"/>
      <c r="I218" s="22"/>
      <c r="J218" s="25"/>
    </row>
    <row r="219" spans="1:10" ht="12.75">
      <c r="A219" s="1"/>
      <c r="B219" s="1"/>
      <c r="C219" s="1" t="s">
        <v>51</v>
      </c>
      <c r="D219" s="1"/>
      <c r="E219" s="18"/>
      <c r="F219" s="18"/>
      <c r="G219" s="18"/>
      <c r="H219" s="18"/>
      <c r="I219" s="18"/>
      <c r="J219" s="25"/>
    </row>
    <row r="220" spans="1:10" s="102" customFormat="1" ht="12.75">
      <c r="A220" s="1"/>
      <c r="B220" s="4">
        <v>3</v>
      </c>
      <c r="C220" s="4" t="s">
        <v>9</v>
      </c>
      <c r="D220" s="4"/>
      <c r="E220" s="22">
        <f>E221</f>
        <v>340209.8</v>
      </c>
      <c r="F220" s="22">
        <f aca="true" t="shared" si="19" ref="F220:I221">F221</f>
        <v>350000</v>
      </c>
      <c r="G220" s="22">
        <f t="shared" si="19"/>
        <v>350000</v>
      </c>
      <c r="H220" s="22">
        <f t="shared" si="19"/>
        <v>350000</v>
      </c>
      <c r="I220" s="22">
        <f t="shared" si="19"/>
        <v>350000</v>
      </c>
      <c r="J220" s="25"/>
    </row>
    <row r="221" spans="1:10" ht="12.75">
      <c r="A221" s="4"/>
      <c r="B221" s="4">
        <v>32</v>
      </c>
      <c r="C221" s="4" t="s">
        <v>14</v>
      </c>
      <c r="D221" s="4"/>
      <c r="E221" s="22">
        <f>E222</f>
        <v>340209.8</v>
      </c>
      <c r="F221" s="22">
        <f t="shared" si="19"/>
        <v>350000</v>
      </c>
      <c r="G221" s="22">
        <f t="shared" si="19"/>
        <v>350000</v>
      </c>
      <c r="H221" s="22">
        <v>350000</v>
      </c>
      <c r="I221" s="22">
        <v>350000</v>
      </c>
      <c r="J221" s="99"/>
    </row>
    <row r="222" spans="1:10" ht="12.75">
      <c r="A222" s="3"/>
      <c r="B222" s="3">
        <v>323</v>
      </c>
      <c r="C222" s="3" t="s">
        <v>15</v>
      </c>
      <c r="D222" s="3"/>
      <c r="E222" s="21">
        <v>340209.8</v>
      </c>
      <c r="F222" s="21">
        <v>350000</v>
      </c>
      <c r="G222" s="21">
        <v>350000</v>
      </c>
      <c r="H222" s="21"/>
      <c r="I222" s="21"/>
      <c r="J222" s="21"/>
    </row>
    <row r="223" spans="1:10" ht="12.75">
      <c r="A223" s="101"/>
      <c r="B223" s="101" t="s">
        <v>188</v>
      </c>
      <c r="C223" s="101"/>
      <c r="D223" s="101"/>
      <c r="E223" s="100">
        <f>E225</f>
        <v>22500</v>
      </c>
      <c r="F223" s="100">
        <f>F225</f>
        <v>100000</v>
      </c>
      <c r="G223" s="100">
        <f>G225</f>
        <v>100000</v>
      </c>
      <c r="H223" s="100">
        <f>H225</f>
        <v>100000</v>
      </c>
      <c r="I223" s="100">
        <f>I225</f>
        <v>100000</v>
      </c>
      <c r="J223" s="21"/>
    </row>
    <row r="224" spans="1:10" ht="11.25" customHeight="1">
      <c r="A224" s="4"/>
      <c r="B224" s="4"/>
      <c r="C224" s="4" t="s">
        <v>69</v>
      </c>
      <c r="D224" s="4"/>
      <c r="E224" s="18"/>
      <c r="F224" s="18"/>
      <c r="G224" s="18"/>
      <c r="H224" s="18"/>
      <c r="I224" s="18"/>
      <c r="J224" s="21"/>
    </row>
    <row r="225" spans="1:10" ht="12.75" customHeight="1">
      <c r="A225" s="3"/>
      <c r="B225" s="4">
        <v>3</v>
      </c>
      <c r="C225" s="4" t="s">
        <v>9</v>
      </c>
      <c r="D225" s="4"/>
      <c r="E225" s="22">
        <f>E226</f>
        <v>22500</v>
      </c>
      <c r="F225" s="22">
        <f aca="true" t="shared" si="20" ref="F225:I226">F226</f>
        <v>100000</v>
      </c>
      <c r="G225" s="22">
        <f t="shared" si="20"/>
        <v>100000</v>
      </c>
      <c r="H225" s="22">
        <f t="shared" si="20"/>
        <v>100000</v>
      </c>
      <c r="I225" s="22">
        <f t="shared" si="20"/>
        <v>100000</v>
      </c>
      <c r="J225" s="25"/>
    </row>
    <row r="226" spans="1:9" ht="12.75">
      <c r="A226" s="4"/>
      <c r="B226" s="4">
        <v>32</v>
      </c>
      <c r="C226" s="4" t="s">
        <v>14</v>
      </c>
      <c r="D226" s="4"/>
      <c r="E226" s="22">
        <f>E227</f>
        <v>22500</v>
      </c>
      <c r="F226" s="22">
        <f t="shared" si="20"/>
        <v>100000</v>
      </c>
      <c r="G226" s="22">
        <f t="shared" si="20"/>
        <v>100000</v>
      </c>
      <c r="H226" s="22">
        <v>100000</v>
      </c>
      <c r="I226" s="22">
        <v>100000</v>
      </c>
    </row>
    <row r="227" spans="1:10" s="102" customFormat="1" ht="12.75">
      <c r="A227" s="3"/>
      <c r="B227" s="3">
        <v>323</v>
      </c>
      <c r="C227" s="3" t="s">
        <v>15</v>
      </c>
      <c r="D227" s="3"/>
      <c r="E227" s="21">
        <v>22500</v>
      </c>
      <c r="F227" s="21">
        <v>100000</v>
      </c>
      <c r="G227" s="21">
        <v>100000</v>
      </c>
      <c r="H227" s="21"/>
      <c r="I227" s="21"/>
      <c r="J227" s="25"/>
    </row>
    <row r="228" spans="1:10" ht="15">
      <c r="A228" s="112"/>
      <c r="B228" s="101" t="s">
        <v>189</v>
      </c>
      <c r="C228" s="118"/>
      <c r="D228" s="118"/>
      <c r="E228" s="100">
        <f>E230</f>
        <v>162250.25</v>
      </c>
      <c r="F228" s="100">
        <f>F230</f>
        <v>400000</v>
      </c>
      <c r="G228" s="100">
        <f>G230</f>
        <v>300000</v>
      </c>
      <c r="H228" s="100">
        <f>H230</f>
        <v>200000</v>
      </c>
      <c r="I228" s="100">
        <f>I230</f>
        <v>200000</v>
      </c>
      <c r="J228" s="102"/>
    </row>
    <row r="229" spans="1:10" ht="12.75">
      <c r="A229" s="3"/>
      <c r="B229" s="4"/>
      <c r="C229" s="4" t="s">
        <v>49</v>
      </c>
      <c r="D229" s="4"/>
      <c r="E229" s="22"/>
      <c r="F229" s="22"/>
      <c r="G229" s="22"/>
      <c r="H229" s="22"/>
      <c r="I229" s="22"/>
      <c r="J229" s="25"/>
    </row>
    <row r="230" spans="1:10" ht="12.75">
      <c r="A230" s="4"/>
      <c r="B230" s="4">
        <v>4</v>
      </c>
      <c r="C230" s="1" t="s">
        <v>24</v>
      </c>
      <c r="D230" s="1"/>
      <c r="E230" s="33">
        <f>E231</f>
        <v>162250.25</v>
      </c>
      <c r="F230" s="33">
        <f aca="true" t="shared" si="21" ref="F230:I231">F231</f>
        <v>400000</v>
      </c>
      <c r="G230" s="33">
        <f t="shared" si="21"/>
        <v>300000</v>
      </c>
      <c r="H230" s="33">
        <f t="shared" si="21"/>
        <v>200000</v>
      </c>
      <c r="I230" s="33">
        <f t="shared" si="21"/>
        <v>200000</v>
      </c>
      <c r="J230" s="25"/>
    </row>
    <row r="231" spans="1:10" ht="12.75">
      <c r="A231" s="4"/>
      <c r="B231" s="4">
        <v>42</v>
      </c>
      <c r="C231" s="1" t="s">
        <v>22</v>
      </c>
      <c r="D231" s="1"/>
      <c r="E231" s="33">
        <f>E232</f>
        <v>162250.25</v>
      </c>
      <c r="F231" s="33">
        <f t="shared" si="21"/>
        <v>400000</v>
      </c>
      <c r="G231" s="33">
        <f t="shared" si="21"/>
        <v>300000</v>
      </c>
      <c r="H231" s="33">
        <v>200000</v>
      </c>
      <c r="I231" s="33">
        <v>200000</v>
      </c>
      <c r="J231" s="25"/>
    </row>
    <row r="232" spans="1:10" s="102" customFormat="1" ht="12.75">
      <c r="A232" s="3"/>
      <c r="B232" s="3">
        <v>421</v>
      </c>
      <c r="C232" s="17" t="s">
        <v>25</v>
      </c>
      <c r="D232" s="17"/>
      <c r="E232" s="21">
        <v>162250.25</v>
      </c>
      <c r="F232" s="21">
        <v>400000</v>
      </c>
      <c r="G232" s="21">
        <v>300000</v>
      </c>
      <c r="H232" s="21"/>
      <c r="I232" s="21"/>
      <c r="J232" s="42"/>
    </row>
    <row r="233" spans="1:10" ht="12.75">
      <c r="A233" s="101"/>
      <c r="B233" s="101" t="s">
        <v>190</v>
      </c>
      <c r="C233" s="101"/>
      <c r="D233" s="101"/>
      <c r="E233" s="100">
        <f>E235</f>
        <v>0</v>
      </c>
      <c r="F233" s="100">
        <f>F235</f>
        <v>50000</v>
      </c>
      <c r="G233" s="100">
        <f>G235</f>
        <v>50000</v>
      </c>
      <c r="H233" s="100">
        <f>H235</f>
        <v>50000</v>
      </c>
      <c r="I233" s="100">
        <f>I235</f>
        <v>50000</v>
      </c>
      <c r="J233" s="104"/>
    </row>
    <row r="234" spans="1:10" ht="12.75">
      <c r="A234" s="4"/>
      <c r="B234" s="3"/>
      <c r="C234" s="4" t="s">
        <v>49</v>
      </c>
      <c r="D234" s="4"/>
      <c r="E234" s="22"/>
      <c r="F234" s="22"/>
      <c r="G234" s="22"/>
      <c r="H234" s="22"/>
      <c r="I234" s="22"/>
      <c r="J234" s="25"/>
    </row>
    <row r="235" spans="1:10" ht="12.75">
      <c r="A235" s="3"/>
      <c r="B235" s="4">
        <v>4</v>
      </c>
      <c r="C235" s="1" t="s">
        <v>24</v>
      </c>
      <c r="D235" s="1"/>
      <c r="E235" s="22">
        <f>E236</f>
        <v>0</v>
      </c>
      <c r="F235" s="22">
        <f aca="true" t="shared" si="22" ref="F235:I236">F236</f>
        <v>50000</v>
      </c>
      <c r="G235" s="22">
        <f t="shared" si="22"/>
        <v>50000</v>
      </c>
      <c r="H235" s="22">
        <f t="shared" si="22"/>
        <v>50000</v>
      </c>
      <c r="I235" s="22">
        <f t="shared" si="22"/>
        <v>50000</v>
      </c>
      <c r="J235" s="42"/>
    </row>
    <row r="236" spans="1:10" ht="12.75">
      <c r="A236" s="4"/>
      <c r="B236" s="4">
        <v>42</v>
      </c>
      <c r="C236" s="1" t="s">
        <v>22</v>
      </c>
      <c r="D236" s="1"/>
      <c r="E236" s="22">
        <f>E237</f>
        <v>0</v>
      </c>
      <c r="F236" s="22">
        <f t="shared" si="22"/>
        <v>50000</v>
      </c>
      <c r="G236" s="22">
        <f t="shared" si="22"/>
        <v>50000</v>
      </c>
      <c r="H236" s="22">
        <v>50000</v>
      </c>
      <c r="I236" s="22">
        <v>50000</v>
      </c>
      <c r="J236" s="25"/>
    </row>
    <row r="237" spans="1:10" s="102" customFormat="1" ht="12.75">
      <c r="A237" s="3"/>
      <c r="B237" s="3">
        <v>421</v>
      </c>
      <c r="C237" s="17" t="s">
        <v>25</v>
      </c>
      <c r="D237" s="17"/>
      <c r="E237" s="21">
        <v>0</v>
      </c>
      <c r="F237" s="21">
        <v>50000</v>
      </c>
      <c r="G237" s="21">
        <v>50000</v>
      </c>
      <c r="H237" s="21"/>
      <c r="I237" s="21"/>
      <c r="J237"/>
    </row>
    <row r="238" spans="1:10" ht="12.75">
      <c r="A238" s="101"/>
      <c r="B238" s="101" t="s">
        <v>234</v>
      </c>
      <c r="C238" s="101"/>
      <c r="D238" s="101"/>
      <c r="E238" s="100">
        <f>E240</f>
        <v>149987.5</v>
      </c>
      <c r="F238" s="100">
        <f>F240</f>
        <v>150000</v>
      </c>
      <c r="G238" s="100">
        <f>G240</f>
        <v>150000</v>
      </c>
      <c r="H238" s="100">
        <f>H240</f>
        <v>0</v>
      </c>
      <c r="I238" s="100">
        <f>I240</f>
        <v>0</v>
      </c>
      <c r="J238" s="104"/>
    </row>
    <row r="239" spans="1:10" ht="12.75">
      <c r="A239" s="4"/>
      <c r="B239" s="3"/>
      <c r="C239" s="4" t="s">
        <v>49</v>
      </c>
      <c r="D239" s="4"/>
      <c r="E239" s="22"/>
      <c r="F239" s="22"/>
      <c r="G239" s="22"/>
      <c r="H239" s="22"/>
      <c r="I239" s="22"/>
      <c r="J239" s="25"/>
    </row>
    <row r="240" spans="1:10" ht="12.75">
      <c r="A240" s="3"/>
      <c r="B240" s="4">
        <v>4</v>
      </c>
      <c r="C240" s="1" t="s">
        <v>24</v>
      </c>
      <c r="D240" s="1"/>
      <c r="E240" s="22">
        <f>E241</f>
        <v>149987.5</v>
      </c>
      <c r="F240" s="22">
        <f aca="true" t="shared" si="23" ref="F240:I241">F241</f>
        <v>150000</v>
      </c>
      <c r="G240" s="22">
        <f t="shared" si="23"/>
        <v>150000</v>
      </c>
      <c r="H240" s="22">
        <f t="shared" si="23"/>
        <v>0</v>
      </c>
      <c r="I240" s="22">
        <f t="shared" si="23"/>
        <v>0</v>
      </c>
      <c r="J240" s="25"/>
    </row>
    <row r="241" spans="1:10" ht="12.75">
      <c r="A241" s="4"/>
      <c r="B241" s="4">
        <v>42</v>
      </c>
      <c r="C241" s="1" t="s">
        <v>22</v>
      </c>
      <c r="D241" s="1"/>
      <c r="E241" s="22">
        <f>E242</f>
        <v>149987.5</v>
      </c>
      <c r="F241" s="22">
        <f t="shared" si="23"/>
        <v>150000</v>
      </c>
      <c r="G241" s="22">
        <f t="shared" si="23"/>
        <v>150000</v>
      </c>
      <c r="H241" s="22">
        <v>0</v>
      </c>
      <c r="I241" s="22">
        <v>0</v>
      </c>
      <c r="J241" s="42"/>
    </row>
    <row r="242" spans="1:10" s="102" customFormat="1" ht="12.75">
      <c r="A242" s="3"/>
      <c r="B242" s="3">
        <v>421</v>
      </c>
      <c r="C242" s="17" t="s">
        <v>25</v>
      </c>
      <c r="D242" s="17"/>
      <c r="E242" s="21">
        <v>149987.5</v>
      </c>
      <c r="F242" s="21">
        <v>150000</v>
      </c>
      <c r="G242" s="21">
        <v>150000</v>
      </c>
      <c r="H242" s="21"/>
      <c r="I242" s="21"/>
      <c r="J242" s="25"/>
    </row>
    <row r="243" spans="1:10" ht="12.75">
      <c r="A243" s="101"/>
      <c r="B243" s="105" t="s">
        <v>191</v>
      </c>
      <c r="C243" s="105"/>
      <c r="D243" s="105"/>
      <c r="E243" s="106">
        <f>E245</f>
        <v>18657.5</v>
      </c>
      <c r="F243" s="106">
        <f>F245</f>
        <v>40000</v>
      </c>
      <c r="G243" s="106">
        <f>G245</f>
        <v>40000</v>
      </c>
      <c r="H243" s="106">
        <f>H245</f>
        <v>40000</v>
      </c>
      <c r="I243" s="106">
        <f>I245</f>
        <v>50000</v>
      </c>
      <c r="J243" s="102"/>
    </row>
    <row r="244" spans="1:10" ht="12.75">
      <c r="A244" s="4"/>
      <c r="B244" s="3"/>
      <c r="C244" s="4" t="s">
        <v>49</v>
      </c>
      <c r="D244" s="4"/>
      <c r="E244" s="22"/>
      <c r="F244" s="22"/>
      <c r="G244" s="22"/>
      <c r="H244" s="22"/>
      <c r="I244" s="22"/>
      <c r="J244" s="25"/>
    </row>
    <row r="245" spans="1:10" ht="12.75">
      <c r="A245" s="3"/>
      <c r="B245" s="4">
        <v>4</v>
      </c>
      <c r="C245" s="1" t="s">
        <v>24</v>
      </c>
      <c r="D245" s="1"/>
      <c r="E245" s="22">
        <f>E246</f>
        <v>18657.5</v>
      </c>
      <c r="F245" s="22">
        <f aca="true" t="shared" si="24" ref="F245:I246">F246</f>
        <v>40000</v>
      </c>
      <c r="G245" s="22">
        <f t="shared" si="24"/>
        <v>40000</v>
      </c>
      <c r="H245" s="22">
        <f t="shared" si="24"/>
        <v>40000</v>
      </c>
      <c r="I245" s="22">
        <f t="shared" si="24"/>
        <v>50000</v>
      </c>
      <c r="J245" s="25"/>
    </row>
    <row r="246" spans="1:10" ht="12.75">
      <c r="A246" s="4"/>
      <c r="B246" s="4">
        <v>42</v>
      </c>
      <c r="C246" s="1" t="s">
        <v>22</v>
      </c>
      <c r="D246" s="1"/>
      <c r="E246" s="22">
        <f>E247</f>
        <v>18657.5</v>
      </c>
      <c r="F246" s="22">
        <f t="shared" si="24"/>
        <v>40000</v>
      </c>
      <c r="G246" s="22">
        <f t="shared" si="24"/>
        <v>40000</v>
      </c>
      <c r="H246" s="22">
        <v>40000</v>
      </c>
      <c r="I246" s="22">
        <v>50000</v>
      </c>
      <c r="J246" s="25"/>
    </row>
    <row r="247" spans="1:10" s="102" customFormat="1" ht="12.75">
      <c r="A247" s="3"/>
      <c r="B247" s="3">
        <v>421</v>
      </c>
      <c r="C247" s="17" t="s">
        <v>25</v>
      </c>
      <c r="D247" s="17"/>
      <c r="E247" s="21">
        <v>18657.5</v>
      </c>
      <c r="F247" s="21">
        <v>40000</v>
      </c>
      <c r="G247" s="21">
        <v>40000</v>
      </c>
      <c r="H247" s="21"/>
      <c r="I247" s="21"/>
      <c r="J247" s="25"/>
    </row>
    <row r="248" spans="1:10" ht="12.75">
      <c r="A248" s="112"/>
      <c r="B248" s="101" t="s">
        <v>192</v>
      </c>
      <c r="C248" s="112"/>
      <c r="D248" s="112"/>
      <c r="E248" s="100">
        <f>E251</f>
        <v>50447.07</v>
      </c>
      <c r="F248" s="100">
        <f>F251</f>
        <v>50000</v>
      </c>
      <c r="G248" s="100">
        <f>G251</f>
        <v>50000</v>
      </c>
      <c r="H248" s="100">
        <f>H250</f>
        <v>50000</v>
      </c>
      <c r="I248" s="100">
        <f>I250</f>
        <v>20000</v>
      </c>
      <c r="J248" s="104"/>
    </row>
    <row r="249" spans="1:10" ht="12.75">
      <c r="A249" s="3"/>
      <c r="B249" s="4"/>
      <c r="C249" s="4" t="s">
        <v>49</v>
      </c>
      <c r="D249" s="4"/>
      <c r="E249" s="21"/>
      <c r="F249" s="21"/>
      <c r="G249" s="21"/>
      <c r="H249" s="21"/>
      <c r="I249" s="21"/>
      <c r="J249" s="25"/>
    </row>
    <row r="250" spans="1:10" ht="12.75">
      <c r="A250" s="3"/>
      <c r="B250" s="4">
        <v>3</v>
      </c>
      <c r="C250" s="4" t="s">
        <v>9</v>
      </c>
      <c r="D250" s="4"/>
      <c r="E250" s="21">
        <v>0</v>
      </c>
      <c r="F250" s="21">
        <v>50000</v>
      </c>
      <c r="G250" s="21">
        <v>50000</v>
      </c>
      <c r="H250" s="22">
        <f>H251</f>
        <v>50000</v>
      </c>
      <c r="I250" s="21">
        <f>I251</f>
        <v>20000</v>
      </c>
      <c r="J250" s="25"/>
    </row>
    <row r="251" spans="1:10" ht="12.75">
      <c r="A251" s="3"/>
      <c r="B251" s="4">
        <v>37</v>
      </c>
      <c r="C251" s="4" t="s">
        <v>70</v>
      </c>
      <c r="D251" s="4"/>
      <c r="E251" s="21">
        <f>E252</f>
        <v>50447.07</v>
      </c>
      <c r="F251" s="21">
        <f>F252</f>
        <v>50000</v>
      </c>
      <c r="G251" s="21">
        <f>G252</f>
        <v>50000</v>
      </c>
      <c r="H251" s="21">
        <v>50000</v>
      </c>
      <c r="I251" s="21">
        <v>20000</v>
      </c>
      <c r="J251" s="25"/>
    </row>
    <row r="252" spans="1:10" s="102" customFormat="1" ht="12.75">
      <c r="A252" s="3"/>
      <c r="B252" s="3">
        <v>372</v>
      </c>
      <c r="C252" s="3" t="s">
        <v>30</v>
      </c>
      <c r="D252" s="3"/>
      <c r="E252" s="21">
        <v>50447.07</v>
      </c>
      <c r="F252" s="21">
        <v>50000</v>
      </c>
      <c r="G252" s="21">
        <v>50000</v>
      </c>
      <c r="H252" s="21"/>
      <c r="I252" s="21"/>
      <c r="J252" s="26"/>
    </row>
    <row r="253" spans="1:10" ht="12.75">
      <c r="A253" s="101"/>
      <c r="B253" s="105" t="s">
        <v>193</v>
      </c>
      <c r="C253" s="105"/>
      <c r="D253" s="105"/>
      <c r="E253" s="106">
        <f>E256</f>
        <v>2476.93</v>
      </c>
      <c r="F253" s="106">
        <f>F256</f>
        <v>20000</v>
      </c>
      <c r="G253" s="106">
        <f>G256</f>
        <v>20000</v>
      </c>
      <c r="H253" s="106">
        <f>H256</f>
        <v>10000</v>
      </c>
      <c r="I253" s="106">
        <f>I256</f>
        <v>10000</v>
      </c>
      <c r="J253" s="104"/>
    </row>
    <row r="254" spans="1:9" ht="12.75">
      <c r="A254" s="4"/>
      <c r="B254" s="1" t="s">
        <v>119</v>
      </c>
      <c r="C254" s="1"/>
      <c r="D254" s="1"/>
      <c r="E254" s="33"/>
      <c r="F254" s="33"/>
      <c r="G254" s="33"/>
      <c r="H254" s="33"/>
      <c r="I254" s="33"/>
    </row>
    <row r="255" spans="1:10" ht="12.75">
      <c r="A255" s="4"/>
      <c r="B255" s="3"/>
      <c r="C255" s="4" t="s">
        <v>49</v>
      </c>
      <c r="D255" s="4"/>
      <c r="E255" s="22"/>
      <c r="F255" s="22"/>
      <c r="G255" s="22"/>
      <c r="H255" s="22"/>
      <c r="I255" s="22"/>
      <c r="J255" s="25"/>
    </row>
    <row r="256" spans="1:10" ht="12.75">
      <c r="A256" s="3"/>
      <c r="B256" s="4">
        <v>3</v>
      </c>
      <c r="C256" s="4" t="s">
        <v>9</v>
      </c>
      <c r="D256" s="4"/>
      <c r="E256" s="22">
        <f>E257</f>
        <v>2476.93</v>
      </c>
      <c r="F256" s="22">
        <f aca="true" t="shared" si="25" ref="F256:I257">F257</f>
        <v>20000</v>
      </c>
      <c r="G256" s="22">
        <f t="shared" si="25"/>
        <v>20000</v>
      </c>
      <c r="H256" s="22">
        <f t="shared" si="25"/>
        <v>10000</v>
      </c>
      <c r="I256" s="22">
        <f t="shared" si="25"/>
        <v>10000</v>
      </c>
      <c r="J256" s="25"/>
    </row>
    <row r="257" spans="1:10" s="102" customFormat="1" ht="12.75">
      <c r="A257" s="4"/>
      <c r="B257" s="4">
        <v>37</v>
      </c>
      <c r="C257" s="4" t="s">
        <v>70</v>
      </c>
      <c r="D257" s="4"/>
      <c r="E257" s="22">
        <f>E258</f>
        <v>2476.93</v>
      </c>
      <c r="F257" s="22">
        <f t="shared" si="25"/>
        <v>20000</v>
      </c>
      <c r="G257" s="22">
        <f t="shared" si="25"/>
        <v>20000</v>
      </c>
      <c r="H257" s="22">
        <v>10000</v>
      </c>
      <c r="I257" s="22">
        <v>10000</v>
      </c>
      <c r="J257" s="25"/>
    </row>
    <row r="258" spans="1:10" ht="12.75">
      <c r="A258" s="3"/>
      <c r="B258" s="3">
        <v>372</v>
      </c>
      <c r="C258" s="3" t="s">
        <v>30</v>
      </c>
      <c r="D258" s="3"/>
      <c r="E258" s="21">
        <v>2476.93</v>
      </c>
      <c r="F258" s="21">
        <v>20000</v>
      </c>
      <c r="G258" s="21">
        <v>20000</v>
      </c>
      <c r="H258" s="21"/>
      <c r="I258" s="21"/>
      <c r="J258" s="109"/>
    </row>
    <row r="259" spans="1:10" ht="12.75">
      <c r="A259" s="112"/>
      <c r="B259" s="101" t="s">
        <v>194</v>
      </c>
      <c r="C259" s="112"/>
      <c r="D259" s="112"/>
      <c r="E259" s="100">
        <f>E261</f>
        <v>15863.75</v>
      </c>
      <c r="F259" s="100">
        <f>F261</f>
        <v>60000</v>
      </c>
      <c r="G259" s="100">
        <f>G261</f>
        <v>60000</v>
      </c>
      <c r="H259" s="100">
        <f>H261</f>
        <v>50000</v>
      </c>
      <c r="I259" s="100">
        <f>I261</f>
        <v>50000</v>
      </c>
      <c r="J259" s="25"/>
    </row>
    <row r="260" spans="1:9" ht="12.75">
      <c r="A260" s="3"/>
      <c r="B260" s="3"/>
      <c r="C260" s="1" t="s">
        <v>51</v>
      </c>
      <c r="D260" s="1"/>
      <c r="E260" s="21"/>
      <c r="F260" s="21"/>
      <c r="G260" s="21"/>
      <c r="H260" s="21"/>
      <c r="I260" s="21"/>
    </row>
    <row r="261" spans="1:10" ht="12.75">
      <c r="A261" s="3"/>
      <c r="B261" s="3">
        <v>3</v>
      </c>
      <c r="C261" s="3" t="s">
        <v>9</v>
      </c>
      <c r="D261" s="3"/>
      <c r="E261" s="22">
        <f>E262</f>
        <v>15863.75</v>
      </c>
      <c r="F261" s="22">
        <f>F262</f>
        <v>60000</v>
      </c>
      <c r="G261" s="22">
        <f>G262</f>
        <v>60000</v>
      </c>
      <c r="H261" s="21">
        <f>H262</f>
        <v>50000</v>
      </c>
      <c r="I261" s="21">
        <f>I262</f>
        <v>50000</v>
      </c>
      <c r="J261" s="25"/>
    </row>
    <row r="262" spans="1:10" ht="12.75">
      <c r="A262" s="3"/>
      <c r="B262" s="4">
        <v>32</v>
      </c>
      <c r="C262" s="4" t="s">
        <v>14</v>
      </c>
      <c r="D262" s="4"/>
      <c r="E262" s="21">
        <f>E263</f>
        <v>15863.75</v>
      </c>
      <c r="F262" s="21">
        <f>F263</f>
        <v>60000</v>
      </c>
      <c r="G262" s="21">
        <f>G263</f>
        <v>60000</v>
      </c>
      <c r="H262" s="21">
        <v>50000</v>
      </c>
      <c r="I262" s="21">
        <v>50000</v>
      </c>
      <c r="J262" s="25"/>
    </row>
    <row r="263" spans="1:10" s="102" customFormat="1" ht="12.75">
      <c r="A263" s="3"/>
      <c r="B263" s="3">
        <v>323</v>
      </c>
      <c r="C263" s="3" t="s">
        <v>15</v>
      </c>
      <c r="D263" s="3"/>
      <c r="E263" s="21">
        <v>15863.75</v>
      </c>
      <c r="F263" s="21">
        <v>60000</v>
      </c>
      <c r="G263" s="21">
        <v>60000</v>
      </c>
      <c r="H263" s="21"/>
      <c r="I263" s="21"/>
      <c r="J263" s="18"/>
    </row>
    <row r="264" spans="1:10" ht="12.75">
      <c r="A264" s="119"/>
      <c r="B264" s="101" t="s">
        <v>195</v>
      </c>
      <c r="C264" s="101"/>
      <c r="D264" s="101"/>
      <c r="E264" s="100">
        <f>E267</f>
        <v>18548.6</v>
      </c>
      <c r="F264" s="100">
        <f>F267</f>
        <v>150000</v>
      </c>
      <c r="G264" s="100">
        <f>G267</f>
        <v>150000</v>
      </c>
      <c r="H264" s="100">
        <f>H267</f>
        <v>100000</v>
      </c>
      <c r="I264" s="100">
        <f>I267</f>
        <v>100000</v>
      </c>
      <c r="J264" s="104"/>
    </row>
    <row r="265" spans="1:9" ht="12.75">
      <c r="A265" s="141"/>
      <c r="B265" s="4" t="s">
        <v>120</v>
      </c>
      <c r="C265" s="2"/>
      <c r="D265" s="2"/>
      <c r="E265" s="22"/>
      <c r="F265" s="22"/>
      <c r="G265" s="22"/>
      <c r="H265" s="22"/>
      <c r="I265" s="22"/>
    </row>
    <row r="266" spans="1:10" ht="12.75">
      <c r="A266" s="4"/>
      <c r="B266" s="3"/>
      <c r="C266" s="4" t="s">
        <v>49</v>
      </c>
      <c r="D266" s="4"/>
      <c r="E266" s="22"/>
      <c r="F266" s="22"/>
      <c r="G266" s="22"/>
      <c r="H266" s="22"/>
      <c r="I266" s="22"/>
      <c r="J266" s="25"/>
    </row>
    <row r="267" spans="1:10" ht="12.75">
      <c r="A267" s="4"/>
      <c r="B267" s="4">
        <v>3</v>
      </c>
      <c r="C267" s="4" t="s">
        <v>9</v>
      </c>
      <c r="D267" s="4"/>
      <c r="E267" s="22">
        <f>E268</f>
        <v>18548.6</v>
      </c>
      <c r="F267" s="22">
        <f aca="true" t="shared" si="26" ref="F267:I268">F268</f>
        <v>150000</v>
      </c>
      <c r="G267" s="22">
        <f t="shared" si="26"/>
        <v>150000</v>
      </c>
      <c r="H267" s="22">
        <f t="shared" si="26"/>
        <v>100000</v>
      </c>
      <c r="I267" s="22">
        <f t="shared" si="26"/>
        <v>100000</v>
      </c>
      <c r="J267" s="25"/>
    </row>
    <row r="268" spans="1:10" s="102" customFormat="1" ht="12.75">
      <c r="A268" s="4"/>
      <c r="B268" s="4">
        <v>38</v>
      </c>
      <c r="C268" s="4" t="s">
        <v>18</v>
      </c>
      <c r="D268" s="4"/>
      <c r="E268" s="22">
        <f>E269</f>
        <v>18548.6</v>
      </c>
      <c r="F268" s="22">
        <f t="shared" si="26"/>
        <v>150000</v>
      </c>
      <c r="G268" s="22">
        <f t="shared" si="26"/>
        <v>150000</v>
      </c>
      <c r="H268" s="22">
        <v>100000</v>
      </c>
      <c r="I268" s="22">
        <v>100000</v>
      </c>
      <c r="J268" s="25"/>
    </row>
    <row r="269" spans="1:10" ht="12.75">
      <c r="A269" s="3"/>
      <c r="B269" s="3">
        <v>386</v>
      </c>
      <c r="C269" s="3" t="s">
        <v>71</v>
      </c>
      <c r="D269" s="3"/>
      <c r="E269" s="21">
        <v>18548.6</v>
      </c>
      <c r="F269" s="21">
        <v>150000</v>
      </c>
      <c r="G269" s="21">
        <v>150000</v>
      </c>
      <c r="H269" s="21"/>
      <c r="I269" s="21"/>
      <c r="J269" s="107"/>
    </row>
    <row r="270" spans="1:10" ht="12.75">
      <c r="A270" s="112"/>
      <c r="B270" s="101" t="s">
        <v>196</v>
      </c>
      <c r="C270" s="112"/>
      <c r="D270" s="112"/>
      <c r="E270" s="100">
        <f>E273</f>
        <v>299243.93</v>
      </c>
      <c r="F270" s="100">
        <f>F273</f>
        <v>500000</v>
      </c>
      <c r="G270" s="100">
        <f>G273</f>
        <v>400000</v>
      </c>
      <c r="H270" s="100">
        <f>H273</f>
        <v>200000</v>
      </c>
      <c r="I270" s="100">
        <f>I273</f>
        <v>200000</v>
      </c>
      <c r="J270" s="25"/>
    </row>
    <row r="271" spans="1:10" ht="12.75">
      <c r="A271" s="3"/>
      <c r="B271" s="4" t="s">
        <v>153</v>
      </c>
      <c r="C271" s="4"/>
      <c r="D271" s="4"/>
      <c r="E271" s="21"/>
      <c r="F271" s="21"/>
      <c r="G271" s="21"/>
      <c r="H271" s="21"/>
      <c r="I271" s="21"/>
      <c r="J271" s="25"/>
    </row>
    <row r="272" spans="1:10" ht="12.75">
      <c r="A272" s="3"/>
      <c r="B272" s="3"/>
      <c r="C272" s="4" t="s">
        <v>49</v>
      </c>
      <c r="D272" s="4"/>
      <c r="E272" s="21"/>
      <c r="F272" s="21"/>
      <c r="G272" s="21"/>
      <c r="H272" s="21"/>
      <c r="I272" s="21"/>
      <c r="J272" s="25"/>
    </row>
    <row r="273" spans="1:10" ht="12.75">
      <c r="A273" s="3"/>
      <c r="B273" s="4">
        <v>3</v>
      </c>
      <c r="C273" s="4" t="s">
        <v>9</v>
      </c>
      <c r="D273" s="4"/>
      <c r="E273" s="22">
        <f>E274</f>
        <v>299243.93</v>
      </c>
      <c r="F273" s="22">
        <f>F274</f>
        <v>500000</v>
      </c>
      <c r="G273" s="22">
        <f>G274</f>
        <v>400000</v>
      </c>
      <c r="H273" s="22">
        <f>H274</f>
        <v>200000</v>
      </c>
      <c r="I273" s="22">
        <f>I274</f>
        <v>200000</v>
      </c>
      <c r="J273" s="25"/>
    </row>
    <row r="274" spans="1:10" s="102" customFormat="1" ht="12.75">
      <c r="A274" s="3"/>
      <c r="B274" s="4">
        <v>38</v>
      </c>
      <c r="C274" s="4" t="s">
        <v>18</v>
      </c>
      <c r="D274" s="4"/>
      <c r="E274" s="22">
        <f>E275</f>
        <v>299243.93</v>
      </c>
      <c r="F274" s="22">
        <f>F275</f>
        <v>500000</v>
      </c>
      <c r="G274" s="22">
        <f>G275</f>
        <v>400000</v>
      </c>
      <c r="H274" s="22">
        <v>200000</v>
      </c>
      <c r="I274" s="22">
        <v>200000</v>
      </c>
      <c r="J274" s="25"/>
    </row>
    <row r="275" spans="1:10" ht="12.75">
      <c r="A275" s="3"/>
      <c r="B275" s="3">
        <v>386</v>
      </c>
      <c r="C275" s="3" t="s">
        <v>71</v>
      </c>
      <c r="D275" s="3"/>
      <c r="E275" s="21">
        <v>299243.93</v>
      </c>
      <c r="F275" s="21">
        <v>500000</v>
      </c>
      <c r="G275" s="21">
        <v>400000</v>
      </c>
      <c r="H275" s="21"/>
      <c r="I275" s="21"/>
      <c r="J275" s="104"/>
    </row>
    <row r="276" spans="1:10" ht="12.75">
      <c r="A276" s="101"/>
      <c r="B276" s="101" t="s">
        <v>197</v>
      </c>
      <c r="C276" s="101"/>
      <c r="D276" s="101"/>
      <c r="E276" s="100">
        <f>E280</f>
        <v>384359.79</v>
      </c>
      <c r="F276" s="100">
        <f>F280</f>
        <v>1000000</v>
      </c>
      <c r="G276" s="100">
        <f>G280</f>
        <v>500000</v>
      </c>
      <c r="H276" s="100">
        <f>H280</f>
        <v>950000</v>
      </c>
      <c r="I276" s="100">
        <f>I280</f>
        <v>1000000</v>
      </c>
      <c r="J276" s="25"/>
    </row>
    <row r="277" spans="1:10" ht="15">
      <c r="A277" s="4"/>
      <c r="B277" s="1" t="s">
        <v>121</v>
      </c>
      <c r="C277" s="12"/>
      <c r="D277" s="12"/>
      <c r="E277" s="18"/>
      <c r="F277" s="18"/>
      <c r="G277" s="18"/>
      <c r="H277" s="18"/>
      <c r="I277" s="18"/>
      <c r="J277" s="25"/>
    </row>
    <row r="278" spans="1:10" ht="12.75">
      <c r="A278" s="1"/>
      <c r="B278" s="1"/>
      <c r="C278" s="1" t="s">
        <v>122</v>
      </c>
      <c r="D278" s="1"/>
      <c r="E278" s="18"/>
      <c r="F278" s="18"/>
      <c r="G278" s="18"/>
      <c r="H278" s="18"/>
      <c r="I278" s="18"/>
      <c r="J278" s="25"/>
    </row>
    <row r="279" spans="1:10" ht="12.75">
      <c r="A279" s="1"/>
      <c r="B279" s="4"/>
      <c r="C279" s="4" t="s">
        <v>123</v>
      </c>
      <c r="D279" s="4"/>
      <c r="E279" s="18"/>
      <c r="F279" s="18"/>
      <c r="G279" s="18"/>
      <c r="H279" s="18"/>
      <c r="I279" s="18"/>
      <c r="J279" s="25"/>
    </row>
    <row r="280" spans="1:10" s="102" customFormat="1" ht="12.75">
      <c r="A280" s="4"/>
      <c r="B280" s="1">
        <v>4</v>
      </c>
      <c r="C280" s="1" t="s">
        <v>24</v>
      </c>
      <c r="D280" s="1"/>
      <c r="E280" s="22">
        <f>E281</f>
        <v>384359.79</v>
      </c>
      <c r="F280" s="22">
        <f aca="true" t="shared" si="27" ref="F280:I281">F281</f>
        <v>1000000</v>
      </c>
      <c r="G280" s="22">
        <f t="shared" si="27"/>
        <v>500000</v>
      </c>
      <c r="H280" s="22">
        <f t="shared" si="27"/>
        <v>950000</v>
      </c>
      <c r="I280" s="22">
        <f t="shared" si="27"/>
        <v>1000000</v>
      </c>
      <c r="J280" s="25"/>
    </row>
    <row r="281" spans="1:10" ht="12.75">
      <c r="A281" s="4"/>
      <c r="B281" s="4">
        <v>42</v>
      </c>
      <c r="C281" s="4" t="s">
        <v>22</v>
      </c>
      <c r="D281" s="4"/>
      <c r="E281" s="22">
        <f>E282</f>
        <v>384359.79</v>
      </c>
      <c r="F281" s="22">
        <f t="shared" si="27"/>
        <v>1000000</v>
      </c>
      <c r="G281" s="22">
        <f t="shared" si="27"/>
        <v>500000</v>
      </c>
      <c r="H281" s="22">
        <v>950000</v>
      </c>
      <c r="I281" s="22">
        <v>1000000</v>
      </c>
      <c r="J281" s="102"/>
    </row>
    <row r="282" spans="1:9" ht="12.75">
      <c r="A282" s="3"/>
      <c r="B282" s="3">
        <v>421</v>
      </c>
      <c r="C282" s="3" t="s">
        <v>25</v>
      </c>
      <c r="D282" s="3"/>
      <c r="E282" s="21">
        <v>384359.79</v>
      </c>
      <c r="F282" s="21">
        <v>1000000</v>
      </c>
      <c r="G282" s="21">
        <v>500000</v>
      </c>
      <c r="H282" s="21"/>
      <c r="I282" s="21"/>
    </row>
    <row r="283" spans="1:10" ht="12.75">
      <c r="A283" s="112"/>
      <c r="B283" s="101" t="s">
        <v>230</v>
      </c>
      <c r="C283" s="112"/>
      <c r="D283" s="112"/>
      <c r="E283" s="100">
        <f>E285</f>
        <v>131830.14</v>
      </c>
      <c r="F283" s="100">
        <f>F285</f>
        <v>100000</v>
      </c>
      <c r="G283" s="100">
        <f>G285</f>
        <v>100000</v>
      </c>
      <c r="H283" s="100">
        <f>H285</f>
        <v>100000</v>
      </c>
      <c r="I283" s="100">
        <f>I285</f>
        <v>100000</v>
      </c>
      <c r="J283" s="25"/>
    </row>
    <row r="284" spans="1:9" ht="12.75">
      <c r="A284" s="3"/>
      <c r="B284" s="4">
        <v>42</v>
      </c>
      <c r="C284" s="4" t="s">
        <v>122</v>
      </c>
      <c r="D284" s="4"/>
      <c r="E284" s="21"/>
      <c r="F284" s="21"/>
      <c r="G284" s="21"/>
      <c r="H284" s="21"/>
      <c r="I284" s="21"/>
    </row>
    <row r="285" spans="1:10" ht="12.75">
      <c r="A285" s="3"/>
      <c r="B285" s="4">
        <v>3</v>
      </c>
      <c r="C285" s="4" t="s">
        <v>9</v>
      </c>
      <c r="D285" s="4"/>
      <c r="E285" s="21">
        <f>E286</f>
        <v>131830.14</v>
      </c>
      <c r="F285" s="21">
        <f>F286</f>
        <v>100000</v>
      </c>
      <c r="G285" s="21">
        <f>G286</f>
        <v>100000</v>
      </c>
      <c r="H285" s="21">
        <f>H286</f>
        <v>100000</v>
      </c>
      <c r="I285" s="21">
        <f>I286</f>
        <v>100000</v>
      </c>
      <c r="J285" s="25"/>
    </row>
    <row r="286" spans="1:10" ht="12.75">
      <c r="A286" s="3"/>
      <c r="B286" s="3">
        <v>36</v>
      </c>
      <c r="C286" s="3" t="s">
        <v>38</v>
      </c>
      <c r="D286" s="3"/>
      <c r="E286" s="21">
        <f>E287</f>
        <v>131830.14</v>
      </c>
      <c r="F286" s="21">
        <f>F287</f>
        <v>100000</v>
      </c>
      <c r="G286" s="21">
        <f>G287</f>
        <v>100000</v>
      </c>
      <c r="H286" s="21">
        <v>100000</v>
      </c>
      <c r="I286" s="21">
        <v>100000</v>
      </c>
      <c r="J286" s="25"/>
    </row>
    <row r="287" spans="1:10" s="102" customFormat="1" ht="12.75">
      <c r="A287" s="3"/>
      <c r="B287" s="3">
        <v>366</v>
      </c>
      <c r="C287" s="3" t="s">
        <v>162</v>
      </c>
      <c r="D287" s="3"/>
      <c r="E287" s="21">
        <v>131830.14</v>
      </c>
      <c r="F287" s="21">
        <v>100000</v>
      </c>
      <c r="G287" s="21">
        <v>100000</v>
      </c>
      <c r="H287" s="21"/>
      <c r="I287" s="21"/>
      <c r="J287" s="25"/>
    </row>
    <row r="288" spans="1:10" s="130" customFormat="1" ht="12.75">
      <c r="A288" s="112"/>
      <c r="B288" s="101" t="s">
        <v>198</v>
      </c>
      <c r="C288" s="112"/>
      <c r="D288" s="112"/>
      <c r="E288" s="100">
        <f>E290</f>
        <v>167048.57</v>
      </c>
      <c r="F288" s="100">
        <f>F291</f>
        <v>100000</v>
      </c>
      <c r="G288" s="100">
        <f>G291</f>
        <v>100000</v>
      </c>
      <c r="H288" s="100">
        <f>H291</f>
        <v>100000</v>
      </c>
      <c r="I288" s="100">
        <f>I291</f>
        <v>100000</v>
      </c>
      <c r="J288" s="102"/>
    </row>
    <row r="289" spans="1:10" ht="12.75">
      <c r="A289" s="143"/>
      <c r="B289" s="129" t="s">
        <v>119</v>
      </c>
      <c r="C289" s="143"/>
      <c r="D289" s="143"/>
      <c r="E289" s="21"/>
      <c r="F289" s="98"/>
      <c r="G289" s="98"/>
      <c r="H289" s="98"/>
      <c r="I289" s="98"/>
      <c r="J289" s="130"/>
    </row>
    <row r="290" spans="1:10" ht="12.75">
      <c r="A290" s="3"/>
      <c r="B290" s="3"/>
      <c r="C290" s="4" t="s">
        <v>49</v>
      </c>
      <c r="D290" s="4"/>
      <c r="E290" s="21">
        <f>E291</f>
        <v>167048.57</v>
      </c>
      <c r="F290" s="21"/>
      <c r="G290" s="21"/>
      <c r="H290" s="21"/>
      <c r="I290" s="21"/>
      <c r="J290" s="25"/>
    </row>
    <row r="291" spans="1:10" ht="12.75">
      <c r="A291" s="3"/>
      <c r="B291" s="4">
        <v>3</v>
      </c>
      <c r="C291" s="4" t="s">
        <v>9</v>
      </c>
      <c r="D291" s="4"/>
      <c r="E291" s="21">
        <f>E292</f>
        <v>167048.57</v>
      </c>
      <c r="F291" s="21">
        <f>F292</f>
        <v>100000</v>
      </c>
      <c r="G291" s="21">
        <f>G292</f>
        <v>100000</v>
      </c>
      <c r="H291" s="21">
        <f>H292</f>
        <v>100000</v>
      </c>
      <c r="I291" s="21">
        <f>I292</f>
        <v>100000</v>
      </c>
      <c r="J291" s="25"/>
    </row>
    <row r="292" spans="1:10" ht="12.75">
      <c r="A292" s="3"/>
      <c r="B292" s="4">
        <v>38</v>
      </c>
      <c r="C292" s="4" t="s">
        <v>18</v>
      </c>
      <c r="D292" s="4"/>
      <c r="E292" s="21">
        <f>E293</f>
        <v>167048.57</v>
      </c>
      <c r="F292" s="21">
        <f>F293</f>
        <v>100000</v>
      </c>
      <c r="G292" s="21">
        <f>G293</f>
        <v>100000</v>
      </c>
      <c r="H292" s="21">
        <v>100000</v>
      </c>
      <c r="I292" s="21">
        <v>100000</v>
      </c>
      <c r="J292" s="25"/>
    </row>
    <row r="293" spans="1:10" s="102" customFormat="1" ht="12.75">
      <c r="A293" s="3"/>
      <c r="B293" s="3">
        <v>386</v>
      </c>
      <c r="C293" s="3" t="s">
        <v>71</v>
      </c>
      <c r="D293" s="3"/>
      <c r="E293" s="142">
        <v>167048.57</v>
      </c>
      <c r="F293" s="21">
        <v>100000</v>
      </c>
      <c r="G293" s="21">
        <v>100000</v>
      </c>
      <c r="H293" s="21"/>
      <c r="I293" s="21"/>
      <c r="J293" s="25"/>
    </row>
    <row r="294" spans="1:10" ht="12.75">
      <c r="A294" s="112"/>
      <c r="B294" s="101" t="s">
        <v>253</v>
      </c>
      <c r="C294" s="101"/>
      <c r="D294" s="112"/>
      <c r="E294" s="144">
        <f>E296</f>
        <v>32840</v>
      </c>
      <c r="F294" s="100">
        <f>F296</f>
        <v>150000</v>
      </c>
      <c r="G294" s="100">
        <f>G296</f>
        <v>150000</v>
      </c>
      <c r="H294" s="100">
        <f>H296</f>
        <v>150000</v>
      </c>
      <c r="I294" s="100">
        <f>I296</f>
        <v>100000</v>
      </c>
      <c r="J294" s="104"/>
    </row>
    <row r="295" spans="1:10" ht="12.75">
      <c r="A295" s="4"/>
      <c r="B295" s="4"/>
      <c r="C295" s="4" t="s">
        <v>52</v>
      </c>
      <c r="D295" s="3"/>
      <c r="E295" s="142"/>
      <c r="F295" s="21"/>
      <c r="G295" s="21"/>
      <c r="H295" s="21"/>
      <c r="I295" s="21"/>
      <c r="J295" s="25"/>
    </row>
    <row r="296" spans="1:10" ht="15" customHeight="1">
      <c r="A296" s="1"/>
      <c r="B296" s="1">
        <v>4</v>
      </c>
      <c r="C296" s="1" t="s">
        <v>24</v>
      </c>
      <c r="D296" s="3"/>
      <c r="E296" s="142">
        <f>E297</f>
        <v>32840</v>
      </c>
      <c r="F296" s="21">
        <f>F297</f>
        <v>150000</v>
      </c>
      <c r="G296" s="21">
        <f>G297</f>
        <v>150000</v>
      </c>
      <c r="H296" s="21">
        <f>H297</f>
        <v>150000</v>
      </c>
      <c r="I296" s="21">
        <f>I297</f>
        <v>100000</v>
      </c>
      <c r="J296" s="25"/>
    </row>
    <row r="297" spans="1:10" ht="12.75" customHeight="1">
      <c r="A297" s="1"/>
      <c r="B297" s="4">
        <v>41</v>
      </c>
      <c r="C297" s="4" t="s">
        <v>22</v>
      </c>
      <c r="D297" s="3"/>
      <c r="E297" s="142">
        <f>E298</f>
        <v>32840</v>
      </c>
      <c r="F297" s="21">
        <f>F298</f>
        <v>150000</v>
      </c>
      <c r="G297" s="21">
        <f>G298</f>
        <v>150000</v>
      </c>
      <c r="H297" s="21">
        <v>150000</v>
      </c>
      <c r="I297" s="21">
        <v>100000</v>
      </c>
      <c r="J297" s="25"/>
    </row>
    <row r="298" spans="1:10" s="128" customFormat="1" ht="12.75" customHeight="1">
      <c r="A298" s="17"/>
      <c r="B298" s="3">
        <v>411</v>
      </c>
      <c r="C298" s="3" t="s">
        <v>252</v>
      </c>
      <c r="D298" s="3"/>
      <c r="E298" s="142">
        <v>32840</v>
      </c>
      <c r="F298" s="21">
        <v>150000</v>
      </c>
      <c r="G298" s="21">
        <v>150000</v>
      </c>
      <c r="H298" s="21"/>
      <c r="I298" s="21"/>
      <c r="J298" s="25"/>
    </row>
    <row r="299" spans="1:10" s="128" customFormat="1" ht="12.75" customHeight="1">
      <c r="A299" s="197"/>
      <c r="B299" s="195" t="s">
        <v>290</v>
      </c>
      <c r="C299" s="197"/>
      <c r="D299" s="3"/>
      <c r="E299" s="142">
        <f>E301</f>
        <v>74110</v>
      </c>
      <c r="F299" s="21"/>
      <c r="G299" s="21"/>
      <c r="H299" s="21"/>
      <c r="I299" s="21"/>
      <c r="J299" s="25"/>
    </row>
    <row r="300" spans="1:10" s="128" customFormat="1" ht="12.75" customHeight="1">
      <c r="A300" s="196"/>
      <c r="B300" s="198"/>
      <c r="C300" s="199" t="s">
        <v>49</v>
      </c>
      <c r="D300" s="3"/>
      <c r="E300" s="142"/>
      <c r="F300" s="21"/>
      <c r="G300" s="21"/>
      <c r="H300" s="21"/>
      <c r="I300" s="21"/>
      <c r="J300" s="25"/>
    </row>
    <row r="301" spans="1:10" s="128" customFormat="1" ht="12.75" customHeight="1">
      <c r="A301" s="196"/>
      <c r="B301" s="199">
        <v>3</v>
      </c>
      <c r="C301" s="199" t="s">
        <v>9</v>
      </c>
      <c r="D301" s="3"/>
      <c r="E301" s="142">
        <f>E302</f>
        <v>74110</v>
      </c>
      <c r="F301" s="21"/>
      <c r="G301" s="21"/>
      <c r="H301" s="21"/>
      <c r="I301" s="21"/>
      <c r="J301" s="25"/>
    </row>
    <row r="302" spans="1:10" s="128" customFormat="1" ht="12.75" customHeight="1">
      <c r="A302" s="196"/>
      <c r="B302" s="199">
        <v>32</v>
      </c>
      <c r="C302" s="199" t="s">
        <v>14</v>
      </c>
      <c r="D302" s="3"/>
      <c r="E302" s="142">
        <f>E303</f>
        <v>74110</v>
      </c>
      <c r="F302" s="21"/>
      <c r="G302" s="21"/>
      <c r="H302" s="21"/>
      <c r="I302" s="21"/>
      <c r="J302" s="25"/>
    </row>
    <row r="303" spans="1:10" s="128" customFormat="1" ht="12.75" customHeight="1">
      <c r="A303" s="196"/>
      <c r="B303" s="198">
        <v>323</v>
      </c>
      <c r="C303" s="198" t="s">
        <v>15</v>
      </c>
      <c r="D303" s="3"/>
      <c r="E303" s="142">
        <v>74110</v>
      </c>
      <c r="F303" s="21"/>
      <c r="G303" s="21"/>
      <c r="H303" s="21"/>
      <c r="I303" s="21"/>
      <c r="J303" s="25"/>
    </row>
    <row r="304" spans="1:10" s="128" customFormat="1" ht="12.75" customHeight="1">
      <c r="A304" s="200"/>
      <c r="B304" s="201" t="s">
        <v>291</v>
      </c>
      <c r="C304" s="201"/>
      <c r="D304" s="3"/>
      <c r="E304" s="142">
        <f>E306</f>
        <v>184575</v>
      </c>
      <c r="F304" s="21"/>
      <c r="G304" s="21"/>
      <c r="H304" s="21"/>
      <c r="I304" s="21"/>
      <c r="J304" s="25"/>
    </row>
    <row r="305" spans="1:10" s="128" customFormat="1" ht="12.75" customHeight="1">
      <c r="A305" s="199"/>
      <c r="B305" s="199"/>
      <c r="C305" s="199" t="s">
        <v>52</v>
      </c>
      <c r="D305" s="3"/>
      <c r="E305" s="142"/>
      <c r="F305" s="21"/>
      <c r="G305" s="21"/>
      <c r="H305" s="21"/>
      <c r="I305" s="21"/>
      <c r="J305" s="25"/>
    </row>
    <row r="306" spans="1:10" s="128" customFormat="1" ht="12.75" customHeight="1">
      <c r="A306" s="202"/>
      <c r="B306" s="199">
        <v>3</v>
      </c>
      <c r="C306" s="199" t="s">
        <v>9</v>
      </c>
      <c r="D306" s="3"/>
      <c r="E306" s="142">
        <f>E307</f>
        <v>184575</v>
      </c>
      <c r="F306" s="21"/>
      <c r="G306" s="21"/>
      <c r="H306" s="21"/>
      <c r="I306" s="21"/>
      <c r="J306" s="25"/>
    </row>
    <row r="307" spans="1:10" s="128" customFormat="1" ht="12.75" customHeight="1">
      <c r="A307" s="203"/>
      <c r="B307" s="199">
        <v>32</v>
      </c>
      <c r="C307" s="199" t="s">
        <v>14</v>
      </c>
      <c r="D307" s="3"/>
      <c r="E307" s="142">
        <f>E308</f>
        <v>184575</v>
      </c>
      <c r="F307" s="21"/>
      <c r="G307" s="21"/>
      <c r="H307" s="21"/>
      <c r="I307" s="21"/>
      <c r="J307" s="25"/>
    </row>
    <row r="308" spans="1:10" s="128" customFormat="1" ht="12.75" customHeight="1">
      <c r="A308" s="203"/>
      <c r="B308" s="198">
        <v>323</v>
      </c>
      <c r="C308" s="198" t="s">
        <v>15</v>
      </c>
      <c r="D308" s="3"/>
      <c r="E308" s="142">
        <v>184575</v>
      </c>
      <c r="F308" s="21"/>
      <c r="G308" s="21"/>
      <c r="H308" s="21"/>
      <c r="I308" s="21"/>
      <c r="J308" s="25"/>
    </row>
    <row r="309" spans="1:10" ht="12.75" customHeight="1">
      <c r="A309" s="125"/>
      <c r="B309" s="131" t="s">
        <v>260</v>
      </c>
      <c r="C309" s="126"/>
      <c r="D309" s="126"/>
      <c r="E309" s="145"/>
      <c r="F309" s="137">
        <f>F311</f>
        <v>150000</v>
      </c>
      <c r="G309" s="137">
        <f>G311</f>
        <v>150000</v>
      </c>
      <c r="H309" s="137">
        <f>H311</f>
        <v>150000</v>
      </c>
      <c r="I309" s="137">
        <f>I311</f>
        <v>100000</v>
      </c>
      <c r="J309" s="127"/>
    </row>
    <row r="310" spans="1:10" ht="12.75" customHeight="1">
      <c r="A310" s="17"/>
      <c r="C310" s="4" t="s">
        <v>52</v>
      </c>
      <c r="D310" s="3"/>
      <c r="E310" s="142"/>
      <c r="F310" s="21"/>
      <c r="G310" s="21"/>
      <c r="H310" s="21"/>
      <c r="I310" s="21"/>
      <c r="J310" s="25"/>
    </row>
    <row r="311" spans="1:10" ht="12.75" customHeight="1">
      <c r="A311" s="17"/>
      <c r="B311" s="1">
        <v>4</v>
      </c>
      <c r="C311" s="1" t="s">
        <v>24</v>
      </c>
      <c r="D311" s="1"/>
      <c r="E311" s="142"/>
      <c r="F311" s="21">
        <f>F312</f>
        <v>150000</v>
      </c>
      <c r="G311" s="21">
        <f>G312</f>
        <v>150000</v>
      </c>
      <c r="H311" s="21">
        <f>H312</f>
        <v>150000</v>
      </c>
      <c r="I311" s="21">
        <f>I312</f>
        <v>100000</v>
      </c>
      <c r="J311" s="25"/>
    </row>
    <row r="312" spans="1:10" ht="12.75" customHeight="1">
      <c r="A312" s="17"/>
      <c r="B312" s="4">
        <v>42</v>
      </c>
      <c r="C312" s="4" t="s">
        <v>22</v>
      </c>
      <c r="D312" s="4"/>
      <c r="E312" s="142"/>
      <c r="F312" s="21">
        <f>F313</f>
        <v>150000</v>
      </c>
      <c r="G312" s="21">
        <f>G313</f>
        <v>150000</v>
      </c>
      <c r="H312" s="21">
        <v>150000</v>
      </c>
      <c r="I312" s="21">
        <v>100000</v>
      </c>
      <c r="J312" s="25"/>
    </row>
    <row r="313" spans="1:10" s="102" customFormat="1" ht="12.75">
      <c r="A313" s="17"/>
      <c r="B313" s="3">
        <v>421</v>
      </c>
      <c r="C313" s="3" t="s">
        <v>25</v>
      </c>
      <c r="D313" s="3"/>
      <c r="E313" s="142"/>
      <c r="F313" s="21">
        <v>150000</v>
      </c>
      <c r="G313" s="21">
        <v>150000</v>
      </c>
      <c r="H313" s="21"/>
      <c r="I313" s="21"/>
      <c r="J313" s="25"/>
    </row>
    <row r="314" spans="1:10" ht="12.75">
      <c r="A314" s="58" t="s">
        <v>199</v>
      </c>
      <c r="B314" s="74"/>
      <c r="C314" s="74"/>
      <c r="D314" s="74"/>
      <c r="E314" s="52">
        <f>E317+E322+E332+E327</f>
        <v>105627.47</v>
      </c>
      <c r="F314" s="52">
        <f>F317+F322+F332+F327</f>
        <v>98000</v>
      </c>
      <c r="G314" s="52">
        <f>G317+G322+G332+G327</f>
        <v>98000</v>
      </c>
      <c r="H314" s="52">
        <f>H317+H322+H332+H327</f>
        <v>108000</v>
      </c>
      <c r="I314" s="52">
        <f>I317+I322+I332+I327</f>
        <v>118000</v>
      </c>
      <c r="J314" s="107"/>
    </row>
    <row r="315" spans="1:10" ht="12.75">
      <c r="A315" s="4"/>
      <c r="B315" s="4" t="s">
        <v>124</v>
      </c>
      <c r="C315" s="3"/>
      <c r="D315" s="3"/>
      <c r="E315" s="18"/>
      <c r="F315" s="18"/>
      <c r="G315" s="18"/>
      <c r="H315" s="18"/>
      <c r="I315" s="18"/>
      <c r="J315" s="25"/>
    </row>
    <row r="316" spans="1:9" ht="12.75">
      <c r="A316" s="3"/>
      <c r="B316" s="3"/>
      <c r="C316" s="4" t="s">
        <v>125</v>
      </c>
      <c r="D316" s="4"/>
      <c r="E316" s="18"/>
      <c r="F316" s="18"/>
      <c r="G316" s="18"/>
      <c r="H316" s="18"/>
      <c r="I316" s="18"/>
    </row>
    <row r="317" spans="1:10" ht="12.75">
      <c r="A317" s="112"/>
      <c r="B317" s="101" t="s">
        <v>200</v>
      </c>
      <c r="C317" s="112"/>
      <c r="D317" s="112"/>
      <c r="E317" s="100">
        <f>E319</f>
        <v>58363.79</v>
      </c>
      <c r="F317" s="100">
        <f>F319</f>
        <v>50000</v>
      </c>
      <c r="G317" s="100">
        <f>G319</f>
        <v>50000</v>
      </c>
      <c r="H317" s="100">
        <f>H319</f>
        <v>60000</v>
      </c>
      <c r="I317" s="100">
        <f>I319</f>
        <v>60000</v>
      </c>
      <c r="J317" s="25"/>
    </row>
    <row r="318" spans="1:10" s="102" customFormat="1" ht="12.75">
      <c r="A318" s="3"/>
      <c r="B318" s="3"/>
      <c r="C318" s="4" t="s">
        <v>52</v>
      </c>
      <c r="D318" s="4"/>
      <c r="E318" s="18"/>
      <c r="F318" s="18"/>
      <c r="G318" s="18"/>
      <c r="H318" s="18"/>
      <c r="I318" s="18"/>
      <c r="J318" s="25"/>
    </row>
    <row r="319" spans="1:10" ht="12.75">
      <c r="A319" s="3"/>
      <c r="B319" s="4">
        <v>3</v>
      </c>
      <c r="C319" s="4" t="s">
        <v>9</v>
      </c>
      <c r="D319" s="4"/>
      <c r="E319" s="22">
        <f>E320</f>
        <v>58363.79</v>
      </c>
      <c r="F319" s="22">
        <f aca="true" t="shared" si="28" ref="F319:I320">F320</f>
        <v>50000</v>
      </c>
      <c r="G319" s="22">
        <f t="shared" si="28"/>
        <v>50000</v>
      </c>
      <c r="H319" s="22">
        <f t="shared" si="28"/>
        <v>60000</v>
      </c>
      <c r="I319" s="22">
        <f t="shared" si="28"/>
        <v>60000</v>
      </c>
      <c r="J319" s="104"/>
    </row>
    <row r="320" spans="1:10" ht="12.75">
      <c r="A320" s="4"/>
      <c r="B320" s="4">
        <v>32</v>
      </c>
      <c r="C320" s="4" t="s">
        <v>14</v>
      </c>
      <c r="D320" s="4"/>
      <c r="E320" s="22">
        <f>E321</f>
        <v>58363.79</v>
      </c>
      <c r="F320" s="22">
        <f t="shared" si="28"/>
        <v>50000</v>
      </c>
      <c r="G320" s="22">
        <f t="shared" si="28"/>
        <v>50000</v>
      </c>
      <c r="H320" s="22">
        <v>60000</v>
      </c>
      <c r="I320" s="22">
        <v>60000</v>
      </c>
      <c r="J320" s="25"/>
    </row>
    <row r="321" spans="1:10" ht="12.75">
      <c r="A321" s="3"/>
      <c r="B321" s="3">
        <v>323</v>
      </c>
      <c r="C321" s="3" t="s">
        <v>15</v>
      </c>
      <c r="D321" s="3"/>
      <c r="E321" s="21">
        <v>58363.79</v>
      </c>
      <c r="F321" s="21">
        <v>50000</v>
      </c>
      <c r="G321" s="21">
        <v>50000</v>
      </c>
      <c r="H321" s="21"/>
      <c r="I321" s="21"/>
      <c r="J321" s="25"/>
    </row>
    <row r="322" spans="1:10" ht="12.75">
      <c r="A322" s="112"/>
      <c r="B322" s="101" t="s">
        <v>201</v>
      </c>
      <c r="C322" s="112"/>
      <c r="D322" s="112"/>
      <c r="E322" s="100">
        <f>E324</f>
        <v>12575</v>
      </c>
      <c r="F322" s="100">
        <f>F324</f>
        <v>20000</v>
      </c>
      <c r="G322" s="100">
        <f>G324</f>
        <v>20000</v>
      </c>
      <c r="H322" s="100">
        <f>H324</f>
        <v>20000</v>
      </c>
      <c r="I322" s="100">
        <f>I324</f>
        <v>30000</v>
      </c>
      <c r="J322" s="25"/>
    </row>
    <row r="323" spans="1:10" ht="12.75">
      <c r="A323" s="3"/>
      <c r="B323" s="3"/>
      <c r="C323" s="4" t="s">
        <v>52</v>
      </c>
      <c r="D323" s="4"/>
      <c r="E323" s="18"/>
      <c r="F323" s="18"/>
      <c r="G323" s="18"/>
      <c r="H323" s="18"/>
      <c r="I323" s="18"/>
      <c r="J323" s="25"/>
    </row>
    <row r="324" spans="1:10" ht="12.75">
      <c r="A324" s="3"/>
      <c r="B324" s="4">
        <v>3</v>
      </c>
      <c r="C324" s="4" t="s">
        <v>9</v>
      </c>
      <c r="D324" s="4"/>
      <c r="E324" s="22">
        <f>E325</f>
        <v>12575</v>
      </c>
      <c r="F324" s="22">
        <f aca="true" t="shared" si="29" ref="F324:I325">F325</f>
        <v>20000</v>
      </c>
      <c r="G324" s="22">
        <f t="shared" si="29"/>
        <v>20000</v>
      </c>
      <c r="H324" s="22">
        <f t="shared" si="29"/>
        <v>20000</v>
      </c>
      <c r="I324" s="22">
        <f t="shared" si="29"/>
        <v>30000</v>
      </c>
      <c r="J324" s="25"/>
    </row>
    <row r="325" spans="1:10" ht="12.75">
      <c r="A325" s="4"/>
      <c r="B325" s="4">
        <v>32</v>
      </c>
      <c r="C325" s="4" t="s">
        <v>14</v>
      </c>
      <c r="D325" s="4"/>
      <c r="E325" s="22">
        <f>E326</f>
        <v>12575</v>
      </c>
      <c r="F325" s="22">
        <f t="shared" si="29"/>
        <v>20000</v>
      </c>
      <c r="G325" s="22">
        <f t="shared" si="29"/>
        <v>20000</v>
      </c>
      <c r="H325" s="22">
        <v>20000</v>
      </c>
      <c r="I325" s="22">
        <v>30000</v>
      </c>
      <c r="J325" s="25"/>
    </row>
    <row r="326" spans="1:10" s="102" customFormat="1" ht="12.75">
      <c r="A326" s="3"/>
      <c r="B326" s="3">
        <v>323</v>
      </c>
      <c r="C326" s="3" t="s">
        <v>15</v>
      </c>
      <c r="D326" s="3"/>
      <c r="E326" s="21">
        <v>12575</v>
      </c>
      <c r="F326" s="21">
        <v>20000</v>
      </c>
      <c r="G326" s="21">
        <v>20000</v>
      </c>
      <c r="H326" s="21"/>
      <c r="I326" s="21"/>
      <c r="J326" s="25"/>
    </row>
    <row r="327" spans="1:10" ht="12.75">
      <c r="A327" s="112"/>
      <c r="B327" s="101" t="s">
        <v>202</v>
      </c>
      <c r="C327" s="112"/>
      <c r="D327" s="112"/>
      <c r="E327" s="100">
        <f>E329</f>
        <v>26719.68</v>
      </c>
      <c r="F327" s="100">
        <f>F329</f>
        <v>20000</v>
      </c>
      <c r="G327" s="100">
        <f>G329</f>
        <v>20000</v>
      </c>
      <c r="H327" s="100">
        <f>H329</f>
        <v>20000</v>
      </c>
      <c r="I327" s="100">
        <f>I329</f>
        <v>20000</v>
      </c>
      <c r="J327" s="104"/>
    </row>
    <row r="328" spans="1:10" ht="12.75">
      <c r="A328" s="3"/>
      <c r="B328" s="4"/>
      <c r="C328" s="4" t="s">
        <v>52</v>
      </c>
      <c r="D328" s="4"/>
      <c r="E328" s="21"/>
      <c r="F328" s="21"/>
      <c r="G328" s="21"/>
      <c r="H328" s="21"/>
      <c r="I328" s="21"/>
      <c r="J328" s="25"/>
    </row>
    <row r="329" spans="1:10" ht="12.75">
      <c r="A329" s="3"/>
      <c r="B329" s="4">
        <v>3</v>
      </c>
      <c r="C329" s="4" t="s">
        <v>9</v>
      </c>
      <c r="D329" s="4"/>
      <c r="E329" s="22">
        <f>E330</f>
        <v>26719.68</v>
      </c>
      <c r="F329" s="22">
        <f>F330</f>
        <v>20000</v>
      </c>
      <c r="G329" s="22">
        <f>G330</f>
        <v>20000</v>
      </c>
      <c r="H329" s="21">
        <f>H330</f>
        <v>20000</v>
      </c>
      <c r="I329" s="21">
        <f>I330</f>
        <v>20000</v>
      </c>
      <c r="J329" s="25"/>
    </row>
    <row r="330" spans="1:10" ht="12.75">
      <c r="A330" s="3"/>
      <c r="B330" s="4">
        <v>37</v>
      </c>
      <c r="C330" s="4" t="s">
        <v>70</v>
      </c>
      <c r="D330" s="4"/>
      <c r="E330" s="22">
        <f>E331</f>
        <v>26719.68</v>
      </c>
      <c r="F330" s="22">
        <f>F331</f>
        <v>20000</v>
      </c>
      <c r="G330" s="22">
        <f>G331</f>
        <v>20000</v>
      </c>
      <c r="H330" s="21">
        <v>20000</v>
      </c>
      <c r="I330" s="21">
        <v>20000</v>
      </c>
      <c r="J330" s="25"/>
    </row>
    <row r="331" spans="1:10" s="102" customFormat="1" ht="12.75">
      <c r="A331" s="3"/>
      <c r="B331" s="3">
        <v>372</v>
      </c>
      <c r="C331" s="3" t="s">
        <v>30</v>
      </c>
      <c r="D331" s="3"/>
      <c r="E331" s="21">
        <v>26719.68</v>
      </c>
      <c r="F331" s="21">
        <v>20000</v>
      </c>
      <c r="G331" s="21">
        <v>20000</v>
      </c>
      <c r="H331" s="21"/>
      <c r="I331" s="21"/>
      <c r="J331" s="25"/>
    </row>
    <row r="332" spans="1:10" ht="12.75">
      <c r="A332" s="112"/>
      <c r="B332" s="101" t="s">
        <v>203</v>
      </c>
      <c r="C332" s="112"/>
      <c r="D332" s="112"/>
      <c r="E332" s="100">
        <f>E334</f>
        <v>7969</v>
      </c>
      <c r="F332" s="100">
        <f>F334</f>
        <v>8000</v>
      </c>
      <c r="G332" s="100">
        <f>G334</f>
        <v>8000</v>
      </c>
      <c r="H332" s="100">
        <f>H334</f>
        <v>8000</v>
      </c>
      <c r="I332" s="100">
        <f>I334</f>
        <v>8000</v>
      </c>
      <c r="J332" s="104"/>
    </row>
    <row r="333" spans="1:10" ht="12.75">
      <c r="A333" s="3"/>
      <c r="B333" s="3"/>
      <c r="C333" s="4" t="s">
        <v>52</v>
      </c>
      <c r="D333" s="4"/>
      <c r="E333" s="18"/>
      <c r="F333" s="18"/>
      <c r="G333" s="18"/>
      <c r="H333" s="18"/>
      <c r="I333" s="18"/>
      <c r="J333" s="25"/>
    </row>
    <row r="334" spans="1:10" ht="12.75">
      <c r="A334" s="3"/>
      <c r="B334" s="4">
        <v>3</v>
      </c>
      <c r="C334" s="4" t="s">
        <v>9</v>
      </c>
      <c r="D334" s="4"/>
      <c r="E334" s="22">
        <f>E335</f>
        <v>7969</v>
      </c>
      <c r="F334" s="22">
        <f aca="true" t="shared" si="30" ref="F334:I335">F335</f>
        <v>8000</v>
      </c>
      <c r="G334" s="22">
        <f t="shared" si="30"/>
        <v>8000</v>
      </c>
      <c r="H334" s="22">
        <f t="shared" si="30"/>
        <v>8000</v>
      </c>
      <c r="I334" s="22">
        <f t="shared" si="30"/>
        <v>8000</v>
      </c>
      <c r="J334" s="25"/>
    </row>
    <row r="335" spans="1:10" ht="12.75">
      <c r="A335" s="4"/>
      <c r="B335" s="4">
        <v>32</v>
      </c>
      <c r="C335" s="4" t="s">
        <v>14</v>
      </c>
      <c r="D335" s="4"/>
      <c r="E335" s="22">
        <f>E336</f>
        <v>7969</v>
      </c>
      <c r="F335" s="22">
        <f t="shared" si="30"/>
        <v>8000</v>
      </c>
      <c r="G335" s="22">
        <f t="shared" si="30"/>
        <v>8000</v>
      </c>
      <c r="H335" s="22">
        <v>8000</v>
      </c>
      <c r="I335" s="22">
        <v>8000</v>
      </c>
      <c r="J335" s="42"/>
    </row>
    <row r="336" spans="1:10" s="102" customFormat="1" ht="12.75">
      <c r="A336" s="3"/>
      <c r="B336" s="3">
        <v>323</v>
      </c>
      <c r="C336" s="3" t="s">
        <v>15</v>
      </c>
      <c r="D336" s="3"/>
      <c r="E336" s="21">
        <v>7969</v>
      </c>
      <c r="F336" s="21">
        <v>8000</v>
      </c>
      <c r="G336" s="21">
        <v>8000</v>
      </c>
      <c r="H336" s="21"/>
      <c r="I336" s="21"/>
      <c r="J336" s="26"/>
    </row>
    <row r="337" spans="1:10" ht="15">
      <c r="A337" s="65" t="s">
        <v>204</v>
      </c>
      <c r="B337" s="71"/>
      <c r="C337" s="59"/>
      <c r="D337" s="59"/>
      <c r="E337" s="52">
        <f>E340+E345+E352+E361+E376+E366+E381+E386+E391+E371+E443</f>
        <v>13688986.530000001</v>
      </c>
      <c r="F337" s="52">
        <f>F340+F345+F352+F361+F376+F366+F381+F386+F391+F371+F396+F443+F433+F438</f>
        <v>5203000</v>
      </c>
      <c r="G337" s="52">
        <f>G340+G345+G352+G361+G376+G366+G381+G386+G391+G371+G396+G443+G433+G438</f>
        <v>3403000</v>
      </c>
      <c r="H337" s="52">
        <f>H340+H345+H352+H361+H366+H376+H381+H386+H391+H396+H371+H433+H438+H443</f>
        <v>3068000</v>
      </c>
      <c r="I337" s="52">
        <f>I340+I345+I352+I361+I366+I376+I381+I386+I391+I396+I371+I433+I438+I443</f>
        <v>2779000</v>
      </c>
      <c r="J337" s="104"/>
    </row>
    <row r="338" spans="1:8" ht="15">
      <c r="A338" s="146"/>
      <c r="B338" s="1" t="s">
        <v>32</v>
      </c>
      <c r="C338" s="12"/>
      <c r="D338" s="12"/>
      <c r="E338" s="18"/>
      <c r="F338" s="18"/>
      <c r="G338" s="18"/>
      <c r="H338" s="24"/>
    </row>
    <row r="339" spans="1:8" ht="15">
      <c r="A339" s="31"/>
      <c r="B339" s="1" t="s">
        <v>126</v>
      </c>
      <c r="C339" s="12"/>
      <c r="D339" s="12"/>
      <c r="E339" s="18"/>
      <c r="F339" s="18"/>
      <c r="G339" s="18"/>
      <c r="H339" s="24"/>
    </row>
    <row r="340" spans="1:10" ht="15">
      <c r="A340" s="105"/>
      <c r="B340" s="105" t="s">
        <v>205</v>
      </c>
      <c r="C340" s="120"/>
      <c r="D340" s="120"/>
      <c r="E340" s="116">
        <f>E342</f>
        <v>275037.5</v>
      </c>
      <c r="F340" s="116">
        <f>F342</f>
        <v>40000</v>
      </c>
      <c r="G340" s="116">
        <f>G342</f>
        <v>40000</v>
      </c>
      <c r="H340" s="116">
        <f>H342</f>
        <v>0</v>
      </c>
      <c r="I340" s="116">
        <f>I342</f>
        <v>0</v>
      </c>
      <c r="J340" s="25"/>
    </row>
    <row r="341" spans="1:10" s="102" customFormat="1" ht="14.25">
      <c r="A341" s="1"/>
      <c r="B341" s="4"/>
      <c r="C341" s="4" t="s">
        <v>52</v>
      </c>
      <c r="D341" s="4"/>
      <c r="E341"/>
      <c r="F341"/>
      <c r="G341"/>
      <c r="H341" s="31"/>
      <c r="I341"/>
      <c r="J341" s="25"/>
    </row>
    <row r="342" spans="1:10" ht="12.75">
      <c r="A342" s="1"/>
      <c r="B342" s="1">
        <v>3</v>
      </c>
      <c r="C342" s="1" t="s">
        <v>9</v>
      </c>
      <c r="D342" s="1"/>
      <c r="E342" s="22">
        <f aca="true" t="shared" si="31" ref="E342:G343">E343</f>
        <v>275037.5</v>
      </c>
      <c r="F342" s="22">
        <f t="shared" si="31"/>
        <v>40000</v>
      </c>
      <c r="G342" s="22">
        <f t="shared" si="31"/>
        <v>40000</v>
      </c>
      <c r="H342" s="22"/>
      <c r="I342" s="22">
        <f>I343</f>
        <v>0</v>
      </c>
      <c r="J342" s="104"/>
    </row>
    <row r="343" spans="1:10" ht="12.75">
      <c r="A343" s="3"/>
      <c r="B343" s="4">
        <v>36</v>
      </c>
      <c r="C343" s="4" t="s">
        <v>38</v>
      </c>
      <c r="D343" s="4"/>
      <c r="E343" s="22">
        <f t="shared" si="31"/>
        <v>275037.5</v>
      </c>
      <c r="F343" s="22">
        <f t="shared" si="31"/>
        <v>40000</v>
      </c>
      <c r="G343" s="22">
        <f t="shared" si="31"/>
        <v>40000</v>
      </c>
      <c r="H343" s="21"/>
      <c r="I343" s="21"/>
      <c r="J343" s="25"/>
    </row>
    <row r="344" spans="1:10" ht="12.75">
      <c r="A344" s="3"/>
      <c r="B344" s="3">
        <v>363</v>
      </c>
      <c r="C344" s="3" t="s">
        <v>42</v>
      </c>
      <c r="D344" s="3"/>
      <c r="E344" s="21">
        <v>275037.5</v>
      </c>
      <c r="F344" s="21">
        <v>40000</v>
      </c>
      <c r="G344" s="21">
        <v>40000</v>
      </c>
      <c r="H344" s="22"/>
      <c r="I344" s="22"/>
      <c r="J344" s="25"/>
    </row>
    <row r="345" spans="1:10" ht="12.75">
      <c r="A345" s="101"/>
      <c r="B345" s="101" t="s">
        <v>206</v>
      </c>
      <c r="C345" s="101"/>
      <c r="D345" s="101"/>
      <c r="E345" s="100">
        <f>E349</f>
        <v>0</v>
      </c>
      <c r="F345" s="100">
        <f>F349</f>
        <v>40000</v>
      </c>
      <c r="G345" s="100">
        <f>G349</f>
        <v>40000</v>
      </c>
      <c r="H345" s="100">
        <f>H349</f>
        <v>40000</v>
      </c>
      <c r="I345" s="100">
        <f>I349</f>
        <v>50000</v>
      </c>
      <c r="J345" s="25"/>
    </row>
    <row r="346" spans="1:10" ht="12.75">
      <c r="A346" s="4"/>
      <c r="B346" s="4" t="s">
        <v>33</v>
      </c>
      <c r="C346" s="4"/>
      <c r="D346" s="4"/>
      <c r="E346" s="18"/>
      <c r="F346" s="18"/>
      <c r="G346" s="18"/>
      <c r="H346" s="18"/>
      <c r="J346" s="25"/>
    </row>
    <row r="347" spans="1:10" ht="12.75">
      <c r="A347" s="1"/>
      <c r="B347" s="4"/>
      <c r="C347" s="4" t="s">
        <v>127</v>
      </c>
      <c r="D347" s="4"/>
      <c r="E347" s="18"/>
      <c r="F347" s="18"/>
      <c r="G347" s="18"/>
      <c r="H347" s="18"/>
      <c r="J347" s="25"/>
    </row>
    <row r="348" spans="1:10" ht="12.75">
      <c r="A348" s="1"/>
      <c r="B348" s="4"/>
      <c r="C348" s="4" t="s">
        <v>49</v>
      </c>
      <c r="D348" s="4"/>
      <c r="E348" s="18"/>
      <c r="F348" s="18"/>
      <c r="G348" s="18"/>
      <c r="J348" s="26"/>
    </row>
    <row r="349" spans="1:10" s="102" customFormat="1" ht="12.75">
      <c r="A349" s="1"/>
      <c r="B349" s="4">
        <v>3</v>
      </c>
      <c r="C349" s="4" t="s">
        <v>9</v>
      </c>
      <c r="D349" s="4"/>
      <c r="E349" s="22">
        <f>E350</f>
        <v>0</v>
      </c>
      <c r="F349" s="22">
        <f aca="true" t="shared" si="32" ref="F349:I350">F350</f>
        <v>40000</v>
      </c>
      <c r="G349" s="22">
        <f t="shared" si="32"/>
        <v>40000</v>
      </c>
      <c r="H349" s="22">
        <f t="shared" si="32"/>
        <v>40000</v>
      </c>
      <c r="I349" s="22">
        <f t="shared" si="32"/>
        <v>50000</v>
      </c>
      <c r="J349" s="25"/>
    </row>
    <row r="350" spans="1:12" ht="12.75">
      <c r="A350" s="4"/>
      <c r="B350" s="4">
        <v>37</v>
      </c>
      <c r="C350" s="4" t="s">
        <v>70</v>
      </c>
      <c r="D350" s="4"/>
      <c r="E350" s="22">
        <f>E351</f>
        <v>0</v>
      </c>
      <c r="F350" s="22">
        <f t="shared" si="32"/>
        <v>40000</v>
      </c>
      <c r="G350" s="22">
        <f t="shared" si="32"/>
        <v>40000</v>
      </c>
      <c r="H350" s="22">
        <v>40000</v>
      </c>
      <c r="I350" s="22">
        <v>50000</v>
      </c>
      <c r="J350" s="102"/>
      <c r="K350" s="18"/>
      <c r="L350" s="18"/>
    </row>
    <row r="351" spans="1:9" ht="12.75">
      <c r="A351" s="3"/>
      <c r="B351" s="3">
        <v>372</v>
      </c>
      <c r="C351" s="3" t="s">
        <v>30</v>
      </c>
      <c r="D351" s="3"/>
      <c r="E351" s="21">
        <v>0</v>
      </c>
      <c r="F351" s="21">
        <v>40000</v>
      </c>
      <c r="G351" s="21">
        <v>40000</v>
      </c>
      <c r="H351" s="21"/>
      <c r="I351" s="21"/>
    </row>
    <row r="352" spans="1:10" ht="12.75">
      <c r="A352" s="101"/>
      <c r="B352" s="101" t="s">
        <v>207</v>
      </c>
      <c r="C352" s="101"/>
      <c r="D352" s="101"/>
      <c r="E352" s="100">
        <f>E355+E358</f>
        <v>21934.710000000003</v>
      </c>
      <c r="F352" s="100">
        <f>F355+F358</f>
        <v>32000</v>
      </c>
      <c r="G352" s="100">
        <f>G355+G358</f>
        <v>32000</v>
      </c>
      <c r="H352" s="100">
        <f>H355+H358</f>
        <v>38000</v>
      </c>
      <c r="I352" s="100">
        <f>I355+I358</f>
        <v>39000</v>
      </c>
      <c r="J352" s="25"/>
    </row>
    <row r="353" spans="1:10" ht="12.75">
      <c r="A353" s="4"/>
      <c r="B353" s="4" t="s">
        <v>32</v>
      </c>
      <c r="C353" s="4"/>
      <c r="D353" s="4"/>
      <c r="E353" s="22"/>
      <c r="F353" s="22"/>
      <c r="G353" s="22"/>
      <c r="H353" s="22"/>
      <c r="I353" s="22"/>
      <c r="J353" s="25"/>
    </row>
    <row r="354" spans="1:10" s="102" customFormat="1" ht="12.75">
      <c r="A354" s="4"/>
      <c r="B354" s="4"/>
      <c r="C354" s="4" t="s">
        <v>53</v>
      </c>
      <c r="D354" s="4"/>
      <c r="E354" s="18"/>
      <c r="F354" s="18"/>
      <c r="G354" s="18"/>
      <c r="H354"/>
      <c r="I354"/>
      <c r="J354"/>
    </row>
    <row r="355" spans="1:10" ht="12.75">
      <c r="A355" s="1"/>
      <c r="B355" s="4">
        <v>3</v>
      </c>
      <c r="C355" s="4" t="s">
        <v>9</v>
      </c>
      <c r="D355" s="4"/>
      <c r="E355" s="22">
        <f>E356</f>
        <v>19189.83</v>
      </c>
      <c r="F355" s="22">
        <f aca="true" t="shared" si="33" ref="F355:I356">F356</f>
        <v>30000</v>
      </c>
      <c r="G355" s="22">
        <f t="shared" si="33"/>
        <v>30000</v>
      </c>
      <c r="H355" s="22">
        <f t="shared" si="33"/>
        <v>35000</v>
      </c>
      <c r="I355" s="22">
        <f t="shared" si="33"/>
        <v>35000</v>
      </c>
      <c r="J355" s="104"/>
    </row>
    <row r="356" spans="1:9" ht="12.75">
      <c r="A356" s="4"/>
      <c r="B356" s="4">
        <v>36</v>
      </c>
      <c r="C356" s="4" t="s">
        <v>38</v>
      </c>
      <c r="D356" s="4"/>
      <c r="E356" s="22">
        <f>E357</f>
        <v>19189.83</v>
      </c>
      <c r="F356" s="22">
        <f t="shared" si="33"/>
        <v>30000</v>
      </c>
      <c r="G356" s="22">
        <f t="shared" si="33"/>
        <v>30000</v>
      </c>
      <c r="H356" s="22">
        <v>35000</v>
      </c>
      <c r="I356" s="22">
        <v>35000</v>
      </c>
    </row>
    <row r="357" spans="1:10" ht="12.75">
      <c r="A357" s="3"/>
      <c r="B357" s="3">
        <v>363</v>
      </c>
      <c r="C357" s="3" t="s">
        <v>42</v>
      </c>
      <c r="D357" s="3"/>
      <c r="E357" s="21">
        <v>19189.83</v>
      </c>
      <c r="F357" s="21">
        <v>30000</v>
      </c>
      <c r="G357" s="21">
        <v>30000</v>
      </c>
      <c r="H357" s="21"/>
      <c r="I357" s="21"/>
      <c r="J357" s="25"/>
    </row>
    <row r="358" spans="1:10" ht="12.75">
      <c r="A358" s="3"/>
      <c r="B358" s="4">
        <v>3</v>
      </c>
      <c r="C358" s="4" t="s">
        <v>9</v>
      </c>
      <c r="D358" s="4"/>
      <c r="E358" s="22">
        <f>E359</f>
        <v>2744.88</v>
      </c>
      <c r="F358" s="22">
        <f aca="true" t="shared" si="34" ref="F358:I359">F359</f>
        <v>2000</v>
      </c>
      <c r="G358" s="22">
        <f t="shared" si="34"/>
        <v>2000</v>
      </c>
      <c r="H358" s="22">
        <f t="shared" si="34"/>
        <v>3000</v>
      </c>
      <c r="I358" s="22">
        <f t="shared" si="34"/>
        <v>4000</v>
      </c>
      <c r="J358" s="25"/>
    </row>
    <row r="359" spans="1:14" ht="12.75">
      <c r="A359" s="3"/>
      <c r="B359" s="4">
        <v>32</v>
      </c>
      <c r="C359" s="4" t="s">
        <v>14</v>
      </c>
      <c r="D359" s="4"/>
      <c r="E359" s="22">
        <f>E360</f>
        <v>2744.88</v>
      </c>
      <c r="F359" s="22">
        <f t="shared" si="34"/>
        <v>2000</v>
      </c>
      <c r="G359" s="22">
        <f t="shared" si="34"/>
        <v>2000</v>
      </c>
      <c r="H359" s="22">
        <v>3000</v>
      </c>
      <c r="I359" s="22">
        <v>4000</v>
      </c>
      <c r="J359" s="25"/>
      <c r="N359" s="18"/>
    </row>
    <row r="360" spans="1:10" ht="12.75">
      <c r="A360" s="3"/>
      <c r="B360" s="3">
        <v>324</v>
      </c>
      <c r="C360" s="3" t="s">
        <v>158</v>
      </c>
      <c r="D360" s="3"/>
      <c r="E360" s="21">
        <v>2744.88</v>
      </c>
      <c r="F360" s="21">
        <v>2000</v>
      </c>
      <c r="G360" s="21">
        <v>2000</v>
      </c>
      <c r="H360" s="21"/>
      <c r="I360" s="21"/>
      <c r="J360" s="42"/>
    </row>
    <row r="361" spans="1:10" s="102" customFormat="1" ht="12.75">
      <c r="A361" s="105"/>
      <c r="B361" s="101" t="s">
        <v>208</v>
      </c>
      <c r="C361" s="101"/>
      <c r="D361" s="101"/>
      <c r="E361" s="100">
        <f>E363</f>
        <v>4040</v>
      </c>
      <c r="F361" s="100">
        <f>F363</f>
        <v>1000</v>
      </c>
      <c r="G361" s="100">
        <f>G363</f>
        <v>1000</v>
      </c>
      <c r="H361" s="100">
        <f>H363</f>
        <v>0</v>
      </c>
      <c r="I361" s="100">
        <f>I363</f>
        <v>0</v>
      </c>
      <c r="J361" s="25"/>
    </row>
    <row r="362" spans="1:10" ht="12.75">
      <c r="A362" s="1"/>
      <c r="B362" s="4"/>
      <c r="C362" s="4" t="s">
        <v>54</v>
      </c>
      <c r="D362" s="4"/>
      <c r="E362" s="18"/>
      <c r="F362" s="18"/>
      <c r="G362" s="18"/>
      <c r="H362" s="18"/>
      <c r="I362" s="18"/>
      <c r="J362" s="107"/>
    </row>
    <row r="363" spans="2:10" ht="12.75">
      <c r="B363" s="1">
        <v>3</v>
      </c>
      <c r="C363" s="4" t="s">
        <v>9</v>
      </c>
      <c r="D363" s="4"/>
      <c r="E363" s="22">
        <f>E364</f>
        <v>4040</v>
      </c>
      <c r="F363" s="22">
        <f>F364</f>
        <v>1000</v>
      </c>
      <c r="G363" s="22">
        <f>G364</f>
        <v>1000</v>
      </c>
      <c r="H363" s="22">
        <f>H364</f>
        <v>0</v>
      </c>
      <c r="I363" s="22">
        <f>I364</f>
        <v>0</v>
      </c>
      <c r="J363" s="25"/>
    </row>
    <row r="364" spans="1:10" ht="12.75">
      <c r="A364" s="1"/>
      <c r="B364" s="1">
        <v>36</v>
      </c>
      <c r="C364" s="4" t="s">
        <v>38</v>
      </c>
      <c r="D364" s="4"/>
      <c r="E364" s="22">
        <f>E365</f>
        <v>4040</v>
      </c>
      <c r="F364" s="22">
        <f>F365</f>
        <v>1000</v>
      </c>
      <c r="G364" s="22">
        <f>G365</f>
        <v>1000</v>
      </c>
      <c r="H364" s="22"/>
      <c r="I364" s="22"/>
      <c r="J364" s="26"/>
    </row>
    <row r="365" spans="1:10" ht="12.75">
      <c r="A365" s="17"/>
      <c r="B365" s="17">
        <v>363</v>
      </c>
      <c r="C365" s="3" t="s">
        <v>42</v>
      </c>
      <c r="D365" s="3"/>
      <c r="E365" s="21">
        <v>4040</v>
      </c>
      <c r="F365" s="21">
        <v>1000</v>
      </c>
      <c r="G365" s="21">
        <v>1000</v>
      </c>
      <c r="H365" s="21"/>
      <c r="I365" s="21"/>
      <c r="J365" s="26"/>
    </row>
    <row r="366" spans="1:10" ht="12.75">
      <c r="A366" s="110"/>
      <c r="B366" s="105" t="s">
        <v>258</v>
      </c>
      <c r="C366" s="112"/>
      <c r="D366" s="112"/>
      <c r="E366" s="100">
        <f>E368</f>
        <v>155889.68</v>
      </c>
      <c r="F366" s="100">
        <f>F368</f>
        <v>150000</v>
      </c>
      <c r="G366" s="100">
        <f>G368</f>
        <v>150000</v>
      </c>
      <c r="H366" s="100">
        <f>H368</f>
        <v>150000</v>
      </c>
      <c r="I366" s="100">
        <f>I368</f>
        <v>150000</v>
      </c>
      <c r="J366" s="25"/>
    </row>
    <row r="367" spans="1:10" ht="12.75">
      <c r="A367" s="17"/>
      <c r="B367" s="17"/>
      <c r="C367" s="3" t="s">
        <v>49</v>
      </c>
      <c r="D367" s="3"/>
      <c r="E367" s="21"/>
      <c r="F367" s="21"/>
      <c r="G367" s="21"/>
      <c r="H367" s="21"/>
      <c r="I367" s="21"/>
      <c r="J367" s="25"/>
    </row>
    <row r="368" spans="1:10" ht="12.75">
      <c r="A368" s="17"/>
      <c r="B368" s="17">
        <v>3</v>
      </c>
      <c r="C368" s="3" t="s">
        <v>9</v>
      </c>
      <c r="D368" s="3"/>
      <c r="E368" s="21">
        <f>E369</f>
        <v>155889.68</v>
      </c>
      <c r="F368" s="21">
        <f>F369</f>
        <v>150000</v>
      </c>
      <c r="G368" s="21">
        <f>G369</f>
        <v>150000</v>
      </c>
      <c r="H368" s="21">
        <f>H369</f>
        <v>150000</v>
      </c>
      <c r="I368" s="21">
        <f>I369</f>
        <v>150000</v>
      </c>
      <c r="J368" s="25"/>
    </row>
    <row r="369" spans="1:10" ht="12.75">
      <c r="A369" s="17"/>
      <c r="B369" s="17">
        <v>37</v>
      </c>
      <c r="C369" s="3" t="s">
        <v>70</v>
      </c>
      <c r="D369" s="3"/>
      <c r="E369" s="21">
        <f>E370</f>
        <v>155889.68</v>
      </c>
      <c r="F369" s="21">
        <f>F370</f>
        <v>150000</v>
      </c>
      <c r="G369" s="21">
        <f>G370</f>
        <v>150000</v>
      </c>
      <c r="H369" s="21">
        <v>150000</v>
      </c>
      <c r="I369" s="21">
        <v>150000</v>
      </c>
      <c r="J369" s="42"/>
    </row>
    <row r="370" spans="1:10" s="102" customFormat="1" ht="12.75">
      <c r="A370" s="17"/>
      <c r="B370" s="17">
        <v>372</v>
      </c>
      <c r="C370" s="3" t="s">
        <v>30</v>
      </c>
      <c r="D370" s="3"/>
      <c r="E370" s="21">
        <v>155889.68</v>
      </c>
      <c r="F370" s="21">
        <v>150000</v>
      </c>
      <c r="G370" s="21">
        <v>150000</v>
      </c>
      <c r="H370" s="21"/>
      <c r="I370" s="21"/>
      <c r="J370" s="25"/>
    </row>
    <row r="371" spans="1:10" ht="12.75">
      <c r="A371" s="110"/>
      <c r="B371" s="105" t="s">
        <v>231</v>
      </c>
      <c r="C371" s="112"/>
      <c r="D371" s="112"/>
      <c r="E371" s="100">
        <f>E373</f>
        <v>97859</v>
      </c>
      <c r="F371" s="100">
        <f>F373</f>
        <v>150000</v>
      </c>
      <c r="G371" s="100">
        <f>G373</f>
        <v>150000</v>
      </c>
      <c r="H371" s="100">
        <f>H373</f>
        <v>150000</v>
      </c>
      <c r="I371" s="100">
        <f>I373</f>
        <v>150000</v>
      </c>
      <c r="J371" s="104"/>
    </row>
    <row r="372" spans="1:10" ht="12.75">
      <c r="A372" s="17"/>
      <c r="B372" s="17"/>
      <c r="C372" s="3" t="s">
        <v>49</v>
      </c>
      <c r="D372" s="3"/>
      <c r="E372" s="21"/>
      <c r="F372" s="21"/>
      <c r="G372" s="21"/>
      <c r="H372" s="21"/>
      <c r="I372" s="21"/>
      <c r="J372" s="25"/>
    </row>
    <row r="373" spans="1:14" ht="12.75">
      <c r="A373" s="17"/>
      <c r="B373" s="17">
        <v>3</v>
      </c>
      <c r="C373" s="3" t="s">
        <v>9</v>
      </c>
      <c r="D373" s="3"/>
      <c r="E373" s="21">
        <f>E374</f>
        <v>97859</v>
      </c>
      <c r="F373" s="21">
        <f>F374</f>
        <v>150000</v>
      </c>
      <c r="G373" s="21">
        <f>G374</f>
        <v>150000</v>
      </c>
      <c r="H373" s="21">
        <f>H374</f>
        <v>150000</v>
      </c>
      <c r="I373" s="21">
        <f>I374</f>
        <v>150000</v>
      </c>
      <c r="J373" s="42"/>
      <c r="N373" s="18"/>
    </row>
    <row r="374" spans="1:10" ht="12.75">
      <c r="A374" s="17"/>
      <c r="B374" s="17">
        <v>36</v>
      </c>
      <c r="C374" s="4" t="s">
        <v>38</v>
      </c>
      <c r="D374" s="4"/>
      <c r="E374" s="21">
        <f>E375</f>
        <v>97859</v>
      </c>
      <c r="F374" s="21">
        <f>F375</f>
        <v>150000</v>
      </c>
      <c r="G374" s="21">
        <f>G375</f>
        <v>150000</v>
      </c>
      <c r="H374" s="21">
        <v>150000</v>
      </c>
      <c r="I374" s="21">
        <v>150000</v>
      </c>
      <c r="J374" s="25"/>
    </row>
    <row r="375" spans="1:10" s="102" customFormat="1" ht="12.75">
      <c r="A375" s="17"/>
      <c r="B375" s="17">
        <v>363</v>
      </c>
      <c r="C375" s="3" t="s">
        <v>42</v>
      </c>
      <c r="D375" s="3"/>
      <c r="E375" s="21">
        <v>97859</v>
      </c>
      <c r="F375" s="21">
        <v>150000</v>
      </c>
      <c r="G375" s="21">
        <v>150000</v>
      </c>
      <c r="H375" s="21"/>
      <c r="I375" s="21"/>
      <c r="J375"/>
    </row>
    <row r="376" spans="1:14" ht="12.75">
      <c r="A376" s="110"/>
      <c r="B376" s="105" t="s">
        <v>236</v>
      </c>
      <c r="C376" s="112"/>
      <c r="D376" s="112"/>
      <c r="E376" s="100">
        <f>E378</f>
        <v>9558705.14</v>
      </c>
      <c r="F376" s="100">
        <f>F378</f>
        <v>2000000</v>
      </c>
      <c r="G376" s="100">
        <f>G378</f>
        <v>0</v>
      </c>
      <c r="H376" s="100">
        <f>H378</f>
        <v>0</v>
      </c>
      <c r="I376" s="100">
        <f>I378</f>
        <v>0</v>
      </c>
      <c r="J376" s="102"/>
      <c r="N376" s="18"/>
    </row>
    <row r="377" spans="1:10" ht="12.75">
      <c r="A377" s="17"/>
      <c r="B377" s="17"/>
      <c r="C377" s="3" t="s">
        <v>54</v>
      </c>
      <c r="D377" s="3"/>
      <c r="E377" s="21"/>
      <c r="F377" s="21"/>
      <c r="G377" s="21"/>
      <c r="H377" s="21"/>
      <c r="I377" s="21"/>
      <c r="J377" s="25"/>
    </row>
    <row r="378" spans="1:10" ht="12.75">
      <c r="A378" s="17"/>
      <c r="B378" s="17">
        <v>4</v>
      </c>
      <c r="C378" s="3" t="s">
        <v>24</v>
      </c>
      <c r="D378" s="3"/>
      <c r="E378" s="21">
        <f>E379</f>
        <v>9558705.14</v>
      </c>
      <c r="F378" s="21">
        <f>F379</f>
        <v>2000000</v>
      </c>
      <c r="G378" s="21">
        <f>G379</f>
        <v>0</v>
      </c>
      <c r="H378" s="21">
        <f>H379</f>
        <v>0</v>
      </c>
      <c r="I378" s="21">
        <f>I379</f>
        <v>0</v>
      </c>
      <c r="J378" s="25"/>
    </row>
    <row r="379" spans="1:10" ht="12.75">
      <c r="A379" s="17"/>
      <c r="B379" s="17">
        <v>41</v>
      </c>
      <c r="C379" s="3" t="s">
        <v>245</v>
      </c>
      <c r="D379" s="3"/>
      <c r="E379" s="21">
        <f>E380</f>
        <v>9558705.14</v>
      </c>
      <c r="F379" s="21">
        <f>F380</f>
        <v>2000000</v>
      </c>
      <c r="G379" s="21">
        <f>G380</f>
        <v>0</v>
      </c>
      <c r="H379" s="21">
        <f>H380</f>
        <v>0</v>
      </c>
      <c r="I379" s="21">
        <v>0</v>
      </c>
      <c r="J379" s="25"/>
    </row>
    <row r="380" spans="1:10" s="102" customFormat="1" ht="12.75">
      <c r="A380" s="17"/>
      <c r="B380" s="17">
        <v>412</v>
      </c>
      <c r="C380" s="3" t="s">
        <v>246</v>
      </c>
      <c r="D380" s="3"/>
      <c r="E380" s="21">
        <v>9558705.14</v>
      </c>
      <c r="F380" s="21">
        <v>2000000</v>
      </c>
      <c r="G380" s="21">
        <v>0</v>
      </c>
      <c r="H380" s="21">
        <v>0</v>
      </c>
      <c r="I380" s="21"/>
      <c r="J380" s="26"/>
    </row>
    <row r="381" spans="1:10" ht="12.75">
      <c r="A381" s="110"/>
      <c r="B381" s="105" t="s">
        <v>209</v>
      </c>
      <c r="C381" s="112"/>
      <c r="D381" s="112"/>
      <c r="E381" s="100">
        <f>E383</f>
        <v>206535.73</v>
      </c>
      <c r="F381" s="100">
        <f>F383</f>
        <v>300000</v>
      </c>
      <c r="G381" s="100">
        <f>G383</f>
        <v>200000</v>
      </c>
      <c r="H381" s="100">
        <f>H383</f>
        <v>200000</v>
      </c>
      <c r="I381" s="100">
        <f>I383</f>
        <v>0</v>
      </c>
      <c r="J381" s="104"/>
    </row>
    <row r="382" spans="1:9" ht="12.75">
      <c r="A382" s="17"/>
      <c r="B382" s="17"/>
      <c r="C382" s="3" t="s">
        <v>154</v>
      </c>
      <c r="D382" s="3"/>
      <c r="E382" s="21"/>
      <c r="F382" s="21"/>
      <c r="G382" s="21"/>
      <c r="H382" s="21"/>
      <c r="I382" s="21"/>
    </row>
    <row r="383" spans="1:10" ht="12.75">
      <c r="A383" s="17"/>
      <c r="B383" s="1">
        <v>3</v>
      </c>
      <c r="C383" s="4" t="s">
        <v>9</v>
      </c>
      <c r="D383" s="4"/>
      <c r="E383" s="21">
        <f>E384</f>
        <v>206535.73</v>
      </c>
      <c r="F383" s="21">
        <f>F384</f>
        <v>300000</v>
      </c>
      <c r="G383" s="21">
        <f>G384</f>
        <v>200000</v>
      </c>
      <c r="H383" s="21">
        <f>H384</f>
        <v>200000</v>
      </c>
      <c r="I383" s="21">
        <v>0</v>
      </c>
      <c r="J383" s="25"/>
    </row>
    <row r="384" spans="1:10" ht="12.75">
      <c r="A384" s="17"/>
      <c r="B384" s="1">
        <v>36</v>
      </c>
      <c r="C384" s="4" t="s">
        <v>38</v>
      </c>
      <c r="D384" s="4"/>
      <c r="E384" s="21">
        <f>E385</f>
        <v>206535.73</v>
      </c>
      <c r="F384" s="21">
        <f>F385</f>
        <v>300000</v>
      </c>
      <c r="G384" s="21">
        <f>G385</f>
        <v>200000</v>
      </c>
      <c r="H384" s="21">
        <v>200000</v>
      </c>
      <c r="I384" s="21">
        <v>0</v>
      </c>
      <c r="J384" s="25"/>
    </row>
    <row r="385" spans="1:10" s="102" customFormat="1" ht="12.75">
      <c r="A385" s="17"/>
      <c r="B385" s="17">
        <v>363</v>
      </c>
      <c r="C385" s="3" t="s">
        <v>42</v>
      </c>
      <c r="D385" s="3"/>
      <c r="E385" s="21">
        <v>206535.73</v>
      </c>
      <c r="F385" s="21">
        <v>300000</v>
      </c>
      <c r="G385" s="21">
        <v>200000</v>
      </c>
      <c r="H385" s="21"/>
      <c r="I385" s="21"/>
      <c r="J385" s="25"/>
    </row>
    <row r="386" spans="1:10" ht="12.75">
      <c r="A386" s="110"/>
      <c r="B386" s="105" t="s">
        <v>210</v>
      </c>
      <c r="C386" s="112"/>
      <c r="D386" s="112"/>
      <c r="E386" s="100">
        <f>E388</f>
        <v>3158984.77</v>
      </c>
      <c r="F386" s="100">
        <f>F388</f>
        <v>200000</v>
      </c>
      <c r="G386" s="100">
        <f>G388</f>
        <v>0</v>
      </c>
      <c r="H386" s="100">
        <f>H388</f>
        <v>0</v>
      </c>
      <c r="I386" s="100">
        <f>I388</f>
        <v>0</v>
      </c>
      <c r="J386" s="109"/>
    </row>
    <row r="387" spans="1:10" ht="12.75">
      <c r="A387" s="17"/>
      <c r="B387" s="17"/>
      <c r="C387" s="3" t="s">
        <v>54</v>
      </c>
      <c r="D387" s="3"/>
      <c r="E387" s="21"/>
      <c r="F387" s="21"/>
      <c r="G387" s="21"/>
      <c r="H387" s="21"/>
      <c r="I387" s="21"/>
      <c r="J387" s="26"/>
    </row>
    <row r="388" spans="1:10" ht="12.75">
      <c r="A388" s="17"/>
      <c r="B388" s="17">
        <v>4</v>
      </c>
      <c r="C388" s="3" t="s">
        <v>24</v>
      </c>
      <c r="D388" s="3"/>
      <c r="E388" s="21">
        <f>E389</f>
        <v>3158984.77</v>
      </c>
      <c r="F388" s="21">
        <f>F389</f>
        <v>200000</v>
      </c>
      <c r="G388" s="21">
        <f>G389</f>
        <v>0</v>
      </c>
      <c r="H388" s="21">
        <f>H389</f>
        <v>0</v>
      </c>
      <c r="I388" s="21">
        <f>I389</f>
        <v>0</v>
      </c>
      <c r="J388" s="25"/>
    </row>
    <row r="389" spans="1:10" ht="12.75">
      <c r="A389" s="17"/>
      <c r="B389" s="17">
        <v>42</v>
      </c>
      <c r="C389" s="3" t="s">
        <v>22</v>
      </c>
      <c r="D389" s="3"/>
      <c r="E389" s="21">
        <f>E390</f>
        <v>3158984.77</v>
      </c>
      <c r="F389" s="21">
        <f>F390</f>
        <v>200000</v>
      </c>
      <c r="G389" s="21">
        <f>G390</f>
        <v>0</v>
      </c>
      <c r="H389" s="21">
        <v>0</v>
      </c>
      <c r="I389" s="21">
        <v>0</v>
      </c>
      <c r="J389" s="25"/>
    </row>
    <row r="390" spans="1:10" s="102" customFormat="1" ht="12.75">
      <c r="A390" s="17"/>
      <c r="B390" s="17">
        <v>421</v>
      </c>
      <c r="C390" s="3" t="s">
        <v>25</v>
      </c>
      <c r="D390" s="3"/>
      <c r="E390" s="21">
        <v>3158984.77</v>
      </c>
      <c r="F390" s="21">
        <v>200000</v>
      </c>
      <c r="G390" s="21">
        <v>0</v>
      </c>
      <c r="H390" s="21"/>
      <c r="I390" s="21"/>
      <c r="J390" s="25"/>
    </row>
    <row r="391" spans="1:10" ht="12.75">
      <c r="A391" s="110"/>
      <c r="B391" s="105" t="s">
        <v>288</v>
      </c>
      <c r="C391" s="112"/>
      <c r="D391" s="112"/>
      <c r="E391" s="100">
        <f>E393</f>
        <v>193500</v>
      </c>
      <c r="F391" s="100">
        <f>F393</f>
        <v>0</v>
      </c>
      <c r="G391" s="100">
        <f>G393</f>
        <v>500000</v>
      </c>
      <c r="H391" s="100">
        <f>H393</f>
        <v>0</v>
      </c>
      <c r="I391" s="100">
        <f>I393</f>
        <v>0</v>
      </c>
      <c r="J391" s="104"/>
    </row>
    <row r="392" spans="1:10" ht="12.75">
      <c r="A392" s="17"/>
      <c r="B392" s="17"/>
      <c r="C392" s="3" t="s">
        <v>155</v>
      </c>
      <c r="D392" s="3"/>
      <c r="E392" s="21"/>
      <c r="F392" s="21"/>
      <c r="G392" s="21"/>
      <c r="H392" s="21"/>
      <c r="I392" s="21"/>
      <c r="J392" s="25"/>
    </row>
    <row r="393" spans="1:10" ht="12.75">
      <c r="A393" s="17"/>
      <c r="B393" s="17">
        <v>4</v>
      </c>
      <c r="C393" s="3" t="s">
        <v>24</v>
      </c>
      <c r="D393" s="3"/>
      <c r="E393" s="21">
        <f>E394</f>
        <v>193500</v>
      </c>
      <c r="F393" s="21">
        <f>F394</f>
        <v>0</v>
      </c>
      <c r="G393" s="21">
        <f>G394</f>
        <v>500000</v>
      </c>
      <c r="H393" s="21">
        <f>H394</f>
        <v>0</v>
      </c>
      <c r="I393" s="21">
        <f>I394</f>
        <v>0</v>
      </c>
      <c r="J393" s="25"/>
    </row>
    <row r="394" spans="1:10" ht="12.75">
      <c r="A394" s="17"/>
      <c r="B394" s="17">
        <v>42</v>
      </c>
      <c r="C394" s="3" t="s">
        <v>22</v>
      </c>
      <c r="D394" s="3"/>
      <c r="E394" s="21">
        <f>E395</f>
        <v>193500</v>
      </c>
      <c r="F394" s="21">
        <f>F395</f>
        <v>0</v>
      </c>
      <c r="G394" s="21">
        <f>G395</f>
        <v>500000</v>
      </c>
      <c r="H394" s="21">
        <v>0</v>
      </c>
      <c r="I394" s="21">
        <v>0</v>
      </c>
      <c r="J394" s="25"/>
    </row>
    <row r="395" spans="1:10" s="102" customFormat="1" ht="12.75">
      <c r="A395" s="17"/>
      <c r="B395" s="17">
        <v>421</v>
      </c>
      <c r="C395" s="3" t="s">
        <v>25</v>
      </c>
      <c r="D395" s="3"/>
      <c r="E395" s="21">
        <v>193500</v>
      </c>
      <c r="F395" s="21">
        <v>0</v>
      </c>
      <c r="G395" s="21">
        <v>500000</v>
      </c>
      <c r="H395" s="21"/>
      <c r="I395" s="21"/>
      <c r="J395" s="25"/>
    </row>
    <row r="396" spans="1:10" ht="12.75">
      <c r="A396" s="110"/>
      <c r="B396" s="105" t="s">
        <v>247</v>
      </c>
      <c r="C396" s="112"/>
      <c r="D396" s="112"/>
      <c r="E396" s="112"/>
      <c r="F396" s="100">
        <f>F397+F415</f>
        <v>2000000</v>
      </c>
      <c r="G396" s="100">
        <f>G397+G415</f>
        <v>2000000</v>
      </c>
      <c r="H396" s="100">
        <f>H397+H415</f>
        <v>2000000</v>
      </c>
      <c r="I396" s="100">
        <f>I397+I415</f>
        <v>2000000</v>
      </c>
      <c r="J396" s="104"/>
    </row>
    <row r="397" spans="1:10" ht="12.75">
      <c r="A397" s="158"/>
      <c r="B397" s="129"/>
      <c r="C397" s="143" t="s">
        <v>264</v>
      </c>
      <c r="D397" s="143"/>
      <c r="E397" s="143"/>
      <c r="F397" s="98">
        <f>F398+F411</f>
        <v>625500</v>
      </c>
      <c r="G397" s="98">
        <f>G398+G411</f>
        <v>625500</v>
      </c>
      <c r="H397" s="98">
        <f>H398+H411</f>
        <v>635500</v>
      </c>
      <c r="I397" s="98">
        <f>I398+I411</f>
        <v>635500</v>
      </c>
      <c r="J397" s="159"/>
    </row>
    <row r="398" spans="1:10" ht="12.75">
      <c r="A398" s="160"/>
      <c r="B398" s="186">
        <v>3</v>
      </c>
      <c r="C398" s="165" t="s">
        <v>17</v>
      </c>
      <c r="D398" s="163"/>
      <c r="E398" s="163"/>
      <c r="F398" s="168">
        <f>F399+F403+F409</f>
        <v>462000</v>
      </c>
      <c r="G398" s="168">
        <f>G399+G403+G409</f>
        <v>462000</v>
      </c>
      <c r="H398" s="185">
        <f>H399+H403+H409</f>
        <v>466000</v>
      </c>
      <c r="I398" s="185">
        <f>I399+I403+I409</f>
        <v>468000</v>
      </c>
      <c r="J398" s="161"/>
    </row>
    <row r="399" spans="1:10" ht="12.75">
      <c r="A399" s="160"/>
      <c r="B399" s="186">
        <v>31</v>
      </c>
      <c r="C399" s="165" t="s">
        <v>11</v>
      </c>
      <c r="D399" s="163"/>
      <c r="E399" s="163"/>
      <c r="F399" s="168">
        <f>F400+F401+F402</f>
        <v>360000</v>
      </c>
      <c r="G399" s="168">
        <f>G400+G401+G402</f>
        <v>360000</v>
      </c>
      <c r="H399" s="161">
        <v>360000</v>
      </c>
      <c r="I399" s="161">
        <v>360000</v>
      </c>
      <c r="J399" s="161"/>
    </row>
    <row r="400" spans="1:10" ht="12.75">
      <c r="A400" s="160"/>
      <c r="B400" s="183">
        <v>311</v>
      </c>
      <c r="C400" s="165" t="s">
        <v>265</v>
      </c>
      <c r="D400" s="163"/>
      <c r="E400" s="163"/>
      <c r="F400" s="169">
        <v>300000</v>
      </c>
      <c r="G400" s="169">
        <v>300000</v>
      </c>
      <c r="H400" s="161"/>
      <c r="I400" s="161"/>
      <c r="J400" s="161"/>
    </row>
    <row r="401" spans="1:10" ht="12.75">
      <c r="A401" s="160"/>
      <c r="B401" s="183">
        <v>312</v>
      </c>
      <c r="C401" s="165" t="s">
        <v>12</v>
      </c>
      <c r="D401" s="163"/>
      <c r="E401" s="163"/>
      <c r="F401" s="169">
        <v>10000</v>
      </c>
      <c r="G401" s="169">
        <v>10000</v>
      </c>
      <c r="H401" s="161"/>
      <c r="I401" s="161"/>
      <c r="J401" s="161"/>
    </row>
    <row r="402" spans="1:10" ht="12.75">
      <c r="A402" s="160"/>
      <c r="B402" s="183">
        <v>313</v>
      </c>
      <c r="C402" s="165" t="s">
        <v>13</v>
      </c>
      <c r="D402" s="163"/>
      <c r="E402" s="163"/>
      <c r="F402" s="169">
        <v>50000</v>
      </c>
      <c r="G402" s="169">
        <v>50000</v>
      </c>
      <c r="H402" s="161"/>
      <c r="I402" s="161"/>
      <c r="J402" s="161"/>
    </row>
    <row r="403" spans="1:10" ht="12.75">
      <c r="A403" s="160"/>
      <c r="B403" s="186">
        <v>32</v>
      </c>
      <c r="C403" s="165" t="s">
        <v>14</v>
      </c>
      <c r="D403" s="163"/>
      <c r="E403" s="163"/>
      <c r="F403" s="168">
        <f>F404+F405+F406+F407+F408</f>
        <v>101000</v>
      </c>
      <c r="G403" s="168">
        <f>G404+G405+G406+G407+G408</f>
        <v>101000</v>
      </c>
      <c r="H403" s="161">
        <v>105000</v>
      </c>
      <c r="I403" s="161">
        <v>107000</v>
      </c>
      <c r="J403" s="161"/>
    </row>
    <row r="404" spans="1:10" ht="12.75">
      <c r="A404" s="160"/>
      <c r="B404" s="183">
        <v>321</v>
      </c>
      <c r="C404" s="165" t="s">
        <v>26</v>
      </c>
      <c r="D404" s="163"/>
      <c r="E404" s="163"/>
      <c r="F404" s="169">
        <v>10000</v>
      </c>
      <c r="G404" s="169">
        <v>10000</v>
      </c>
      <c r="H404" s="161"/>
      <c r="I404" s="161"/>
      <c r="J404" s="161"/>
    </row>
    <row r="405" spans="1:10" ht="12.75">
      <c r="A405" s="160"/>
      <c r="B405" s="183">
        <v>322</v>
      </c>
      <c r="C405" s="165" t="s">
        <v>19</v>
      </c>
      <c r="D405" s="163"/>
      <c r="E405" s="163"/>
      <c r="F405" s="169">
        <v>28000</v>
      </c>
      <c r="G405" s="169">
        <v>28000</v>
      </c>
      <c r="H405" s="161"/>
      <c r="I405" s="161"/>
      <c r="J405" s="161"/>
    </row>
    <row r="406" spans="1:10" ht="12.75">
      <c r="A406" s="160"/>
      <c r="B406" s="183">
        <v>323</v>
      </c>
      <c r="C406" s="165" t="s">
        <v>15</v>
      </c>
      <c r="D406" s="163"/>
      <c r="E406" s="163"/>
      <c r="F406" s="169">
        <v>50000</v>
      </c>
      <c r="G406" s="169">
        <v>50000</v>
      </c>
      <c r="H406" s="161"/>
      <c r="I406" s="161"/>
      <c r="J406" s="161"/>
    </row>
    <row r="407" spans="1:10" ht="12.75">
      <c r="A407" s="160"/>
      <c r="B407" s="183">
        <v>324</v>
      </c>
      <c r="C407" s="165" t="s">
        <v>44</v>
      </c>
      <c r="D407" s="163"/>
      <c r="E407" s="163"/>
      <c r="F407" s="169">
        <v>3000</v>
      </c>
      <c r="G407" s="169">
        <v>3000</v>
      </c>
      <c r="H407" s="161"/>
      <c r="I407" s="161"/>
      <c r="J407" s="161"/>
    </row>
    <row r="408" spans="1:10" ht="12.75">
      <c r="A408" s="160"/>
      <c r="B408" s="183">
        <v>329</v>
      </c>
      <c r="C408" s="165" t="s">
        <v>16</v>
      </c>
      <c r="D408" s="163"/>
      <c r="E408" s="163"/>
      <c r="F408" s="169">
        <v>10000</v>
      </c>
      <c r="G408" s="169">
        <v>10000</v>
      </c>
      <c r="H408" s="161"/>
      <c r="I408" s="161"/>
      <c r="J408" s="161"/>
    </row>
    <row r="409" spans="1:10" ht="12.75">
      <c r="A409" s="160"/>
      <c r="B409" s="186">
        <v>34</v>
      </c>
      <c r="C409" s="165" t="s">
        <v>20</v>
      </c>
      <c r="D409" s="163"/>
      <c r="E409" s="163"/>
      <c r="F409" s="168">
        <f>F410</f>
        <v>1000</v>
      </c>
      <c r="G409" s="168">
        <f>G410</f>
        <v>1000</v>
      </c>
      <c r="H409" s="161">
        <v>1000</v>
      </c>
      <c r="I409" s="161">
        <v>1000</v>
      </c>
      <c r="J409" s="161"/>
    </row>
    <row r="410" spans="1:10" ht="12.75">
      <c r="A410" s="160"/>
      <c r="B410" s="183">
        <v>343</v>
      </c>
      <c r="C410" s="165" t="s">
        <v>21</v>
      </c>
      <c r="D410" s="163"/>
      <c r="E410" s="163"/>
      <c r="F410" s="169">
        <v>1000</v>
      </c>
      <c r="G410" s="169">
        <v>1000</v>
      </c>
      <c r="H410" s="161"/>
      <c r="I410" s="161"/>
      <c r="J410" s="161"/>
    </row>
    <row r="411" spans="1:10" ht="12.75">
      <c r="A411" s="160"/>
      <c r="B411" s="186">
        <v>4</v>
      </c>
      <c r="C411" s="165" t="s">
        <v>40</v>
      </c>
      <c r="D411" s="163"/>
      <c r="E411" s="163"/>
      <c r="F411" s="168">
        <f>F412</f>
        <v>163500</v>
      </c>
      <c r="G411" s="168">
        <f>G412</f>
        <v>163500</v>
      </c>
      <c r="H411" s="97">
        <f>H412</f>
        <v>169500</v>
      </c>
      <c r="I411" s="97">
        <f>I412</f>
        <v>167500</v>
      </c>
      <c r="J411" s="161"/>
    </row>
    <row r="412" spans="1:10" ht="12.75">
      <c r="A412" s="160"/>
      <c r="B412" s="186">
        <v>42</v>
      </c>
      <c r="C412" s="165" t="s">
        <v>22</v>
      </c>
      <c r="D412" s="163"/>
      <c r="E412" s="163"/>
      <c r="F412" s="168">
        <f>F413+F414</f>
        <v>163500</v>
      </c>
      <c r="G412" s="168">
        <f>G413+G414</f>
        <v>163500</v>
      </c>
      <c r="H412" s="161">
        <v>169500</v>
      </c>
      <c r="I412" s="161">
        <v>167500</v>
      </c>
      <c r="J412" s="161"/>
    </row>
    <row r="413" spans="1:10" ht="12.75">
      <c r="A413" s="160"/>
      <c r="B413" s="183">
        <v>422</v>
      </c>
      <c r="C413" s="165" t="s">
        <v>41</v>
      </c>
      <c r="D413" s="163"/>
      <c r="E413" s="163"/>
      <c r="F413" s="169">
        <v>100000</v>
      </c>
      <c r="G413" s="169">
        <v>100000</v>
      </c>
      <c r="H413" s="161"/>
      <c r="I413" s="161"/>
      <c r="J413" s="161"/>
    </row>
    <row r="414" spans="1:10" ht="12.75">
      <c r="A414" s="160"/>
      <c r="B414" s="183">
        <v>424</v>
      </c>
      <c r="C414" s="165" t="s">
        <v>266</v>
      </c>
      <c r="D414" s="163"/>
      <c r="E414" s="163"/>
      <c r="F414" s="169">
        <v>63500</v>
      </c>
      <c r="G414" s="169">
        <v>63500</v>
      </c>
      <c r="H414" s="161"/>
      <c r="I414" s="161"/>
      <c r="J414" s="161"/>
    </row>
    <row r="415" spans="1:10" ht="12.75">
      <c r="A415" s="160"/>
      <c r="B415" s="187"/>
      <c r="C415" s="166" t="s">
        <v>159</v>
      </c>
      <c r="D415" s="164"/>
      <c r="E415" s="164"/>
      <c r="F415" s="96">
        <f>F416+F429</f>
        <v>1374500</v>
      </c>
      <c r="G415" s="96">
        <f>G416+G429</f>
        <v>1374500</v>
      </c>
      <c r="H415" s="161">
        <f>H416+H429</f>
        <v>1364500</v>
      </c>
      <c r="I415" s="161">
        <f>I416+I429</f>
        <v>1364500</v>
      </c>
      <c r="J415" s="162"/>
    </row>
    <row r="416" spans="1:10" ht="12.75">
      <c r="A416" s="17"/>
      <c r="B416" s="186">
        <v>3</v>
      </c>
      <c r="C416" s="165" t="s">
        <v>17</v>
      </c>
      <c r="D416" s="163"/>
      <c r="E416" s="163"/>
      <c r="F416" s="22">
        <f>F417+F421+F427</f>
        <v>1264000</v>
      </c>
      <c r="G416" s="22">
        <f>G417+G421+G427</f>
        <v>1264000</v>
      </c>
      <c r="H416" s="22">
        <f>H417+H421+H427</f>
        <v>1261000</v>
      </c>
      <c r="I416" s="22">
        <f>I417+I421+I427</f>
        <v>1261000</v>
      </c>
      <c r="J416" s="25"/>
    </row>
    <row r="417" spans="1:10" ht="12.75">
      <c r="A417" s="17"/>
      <c r="B417" s="186">
        <v>31</v>
      </c>
      <c r="C417" s="165" t="s">
        <v>11</v>
      </c>
      <c r="D417" s="163"/>
      <c r="E417" s="163"/>
      <c r="F417" s="22">
        <f>F418+F419+F420</f>
        <v>1088000</v>
      </c>
      <c r="G417" s="22">
        <f>G418+G419+G420</f>
        <v>1088000</v>
      </c>
      <c r="H417" s="22">
        <v>1088000</v>
      </c>
      <c r="I417" s="22">
        <v>1088000</v>
      </c>
      <c r="J417" s="25"/>
    </row>
    <row r="418" spans="1:10" ht="12.75">
      <c r="A418" s="17"/>
      <c r="B418" s="183">
        <v>311</v>
      </c>
      <c r="C418" s="165" t="s">
        <v>265</v>
      </c>
      <c r="D418" s="163"/>
      <c r="E418" s="163"/>
      <c r="F418" s="21">
        <v>900000</v>
      </c>
      <c r="G418" s="21">
        <v>900000</v>
      </c>
      <c r="H418" s="21"/>
      <c r="I418" s="21"/>
      <c r="J418" s="25"/>
    </row>
    <row r="419" spans="1:10" ht="12.75">
      <c r="A419" s="17"/>
      <c r="B419" s="183">
        <v>312</v>
      </c>
      <c r="C419" s="165" t="s">
        <v>12</v>
      </c>
      <c r="D419" s="163"/>
      <c r="E419" s="163"/>
      <c r="F419" s="21">
        <v>40000</v>
      </c>
      <c r="G419" s="21">
        <v>40000</v>
      </c>
      <c r="H419" s="21"/>
      <c r="I419" s="21"/>
      <c r="J419" s="25"/>
    </row>
    <row r="420" spans="1:10" ht="12.75">
      <c r="A420" s="17"/>
      <c r="B420" s="183">
        <v>313</v>
      </c>
      <c r="C420" s="165" t="s">
        <v>13</v>
      </c>
      <c r="D420" s="163"/>
      <c r="E420" s="163"/>
      <c r="F420" s="21">
        <v>148000</v>
      </c>
      <c r="G420" s="21">
        <v>148000</v>
      </c>
      <c r="H420" s="21"/>
      <c r="I420" s="21"/>
      <c r="J420" s="25"/>
    </row>
    <row r="421" spans="1:10" ht="12.75">
      <c r="A421" s="17"/>
      <c r="B421" s="186">
        <v>32</v>
      </c>
      <c r="C421" s="165" t="s">
        <v>14</v>
      </c>
      <c r="D421" s="163"/>
      <c r="E421" s="163"/>
      <c r="F421" s="22">
        <f>F422+F423+F424+F425+F426</f>
        <v>172000</v>
      </c>
      <c r="G421" s="22">
        <f>G422+G423+G424+G425+G426</f>
        <v>172000</v>
      </c>
      <c r="H421" s="22">
        <v>170000</v>
      </c>
      <c r="I421" s="22">
        <v>170000</v>
      </c>
      <c r="J421" s="25"/>
    </row>
    <row r="422" spans="1:10" ht="12.75">
      <c r="A422" s="17"/>
      <c r="B422" s="183">
        <v>321</v>
      </c>
      <c r="C422" s="165" t="s">
        <v>26</v>
      </c>
      <c r="D422" s="163"/>
      <c r="E422" s="163"/>
      <c r="F422" s="21">
        <v>20000</v>
      </c>
      <c r="G422" s="21">
        <v>20000</v>
      </c>
      <c r="H422" s="21"/>
      <c r="I422" s="21"/>
      <c r="J422" s="25"/>
    </row>
    <row r="423" spans="1:10" ht="12.75">
      <c r="A423" s="17"/>
      <c r="B423" s="183">
        <v>322</v>
      </c>
      <c r="C423" s="165" t="s">
        <v>19</v>
      </c>
      <c r="D423" s="163"/>
      <c r="E423" s="163"/>
      <c r="F423" s="21">
        <v>40000</v>
      </c>
      <c r="G423" s="21">
        <v>40000</v>
      </c>
      <c r="H423" s="21"/>
      <c r="I423" s="21"/>
      <c r="J423" s="25"/>
    </row>
    <row r="424" spans="1:10" ht="12.75">
      <c r="A424" s="17"/>
      <c r="B424" s="183">
        <v>323</v>
      </c>
      <c r="C424" s="165" t="s">
        <v>15</v>
      </c>
      <c r="D424" s="163"/>
      <c r="E424" s="163"/>
      <c r="F424" s="21">
        <v>100000</v>
      </c>
      <c r="G424" s="21">
        <v>100000</v>
      </c>
      <c r="H424" s="21"/>
      <c r="I424" s="21"/>
      <c r="J424" s="25"/>
    </row>
    <row r="425" spans="1:10" ht="12.75">
      <c r="A425" s="17"/>
      <c r="B425" s="183">
        <v>324</v>
      </c>
      <c r="C425" s="165" t="s">
        <v>44</v>
      </c>
      <c r="D425" s="163"/>
      <c r="E425" s="163"/>
      <c r="F425" s="21">
        <v>2000</v>
      </c>
      <c r="G425" s="21">
        <v>2000</v>
      </c>
      <c r="H425" s="21"/>
      <c r="I425" s="21"/>
      <c r="J425" s="25"/>
    </row>
    <row r="426" spans="1:10" ht="12.75">
      <c r="A426" s="17"/>
      <c r="B426" s="183">
        <v>329</v>
      </c>
      <c r="C426" s="165" t="s">
        <v>16</v>
      </c>
      <c r="D426" s="163"/>
      <c r="E426" s="163"/>
      <c r="F426" s="21">
        <v>10000</v>
      </c>
      <c r="G426" s="21">
        <v>10000</v>
      </c>
      <c r="H426" s="21"/>
      <c r="I426" s="21"/>
      <c r="J426" s="25"/>
    </row>
    <row r="427" spans="1:10" ht="12.75">
      <c r="A427" s="17"/>
      <c r="B427" s="186">
        <v>34</v>
      </c>
      <c r="C427" s="165" t="s">
        <v>20</v>
      </c>
      <c r="D427" s="163"/>
      <c r="E427" s="163"/>
      <c r="F427" s="22">
        <f>F428</f>
        <v>4000</v>
      </c>
      <c r="G427" s="22">
        <f>G428</f>
        <v>4000</v>
      </c>
      <c r="H427" s="22">
        <v>3000</v>
      </c>
      <c r="I427" s="22">
        <v>3000</v>
      </c>
      <c r="J427" s="25"/>
    </row>
    <row r="428" spans="1:10" ht="12.75">
      <c r="A428" s="17"/>
      <c r="B428" s="183">
        <v>343</v>
      </c>
      <c r="C428" s="165" t="s">
        <v>21</v>
      </c>
      <c r="D428" s="163"/>
      <c r="E428" s="163"/>
      <c r="F428" s="21">
        <v>4000</v>
      </c>
      <c r="G428" s="21">
        <v>4000</v>
      </c>
      <c r="H428" s="21"/>
      <c r="I428" s="21"/>
      <c r="J428" s="25"/>
    </row>
    <row r="429" spans="1:10" ht="12.75">
      <c r="A429" s="17"/>
      <c r="B429" s="186">
        <v>4</v>
      </c>
      <c r="C429" s="165" t="s">
        <v>40</v>
      </c>
      <c r="D429" s="163"/>
      <c r="E429" s="163"/>
      <c r="F429" s="22">
        <f>F430</f>
        <v>110500</v>
      </c>
      <c r="G429" s="22">
        <f>G430</f>
        <v>110500</v>
      </c>
      <c r="H429" s="22">
        <f>H430</f>
        <v>103500</v>
      </c>
      <c r="I429" s="22">
        <f>I430</f>
        <v>103500</v>
      </c>
      <c r="J429" s="25"/>
    </row>
    <row r="430" spans="1:10" ht="12.75">
      <c r="A430" s="17"/>
      <c r="B430" s="186">
        <v>42</v>
      </c>
      <c r="C430" s="165" t="s">
        <v>22</v>
      </c>
      <c r="D430" s="163"/>
      <c r="E430" s="163"/>
      <c r="F430" s="22">
        <f>F431+F432</f>
        <v>110500</v>
      </c>
      <c r="G430" s="22">
        <f>G431+G432</f>
        <v>110500</v>
      </c>
      <c r="H430" s="22">
        <v>103500</v>
      </c>
      <c r="I430" s="22">
        <v>103500</v>
      </c>
      <c r="J430" s="25"/>
    </row>
    <row r="431" spans="1:10" ht="12.75">
      <c r="A431" s="17"/>
      <c r="B431" s="183">
        <v>422</v>
      </c>
      <c r="C431" s="165" t="s">
        <v>41</v>
      </c>
      <c r="D431" s="163"/>
      <c r="E431" s="163"/>
      <c r="F431" s="21">
        <v>100000</v>
      </c>
      <c r="G431" s="21">
        <v>100000</v>
      </c>
      <c r="H431" s="21"/>
      <c r="I431" s="21"/>
      <c r="J431" s="25"/>
    </row>
    <row r="432" spans="1:10" s="102" customFormat="1" ht="12.75">
      <c r="A432" s="17"/>
      <c r="B432" s="183">
        <v>424</v>
      </c>
      <c r="C432" s="165" t="s">
        <v>266</v>
      </c>
      <c r="D432" s="163"/>
      <c r="E432" s="163"/>
      <c r="F432" s="21">
        <v>10500</v>
      </c>
      <c r="G432" s="21">
        <v>10500</v>
      </c>
      <c r="H432" s="21"/>
      <c r="I432" s="21"/>
      <c r="J432" s="25"/>
    </row>
    <row r="433" spans="1:10" ht="12.75">
      <c r="A433" s="110"/>
      <c r="B433" s="105" t="s">
        <v>250</v>
      </c>
      <c r="C433" s="112"/>
      <c r="D433" s="123"/>
      <c r="E433" s="101"/>
      <c r="F433" s="100">
        <f>F437</f>
        <v>100000</v>
      </c>
      <c r="G433" s="100">
        <f>G437</f>
        <v>100000</v>
      </c>
      <c r="H433" s="100">
        <f>H435</f>
        <v>300000</v>
      </c>
      <c r="I433" s="100">
        <f>I435</f>
        <v>200000</v>
      </c>
      <c r="J433" s="104"/>
    </row>
    <row r="434" spans="1:10" ht="12.75">
      <c r="A434" s="17"/>
      <c r="B434" s="17"/>
      <c r="C434" s="3" t="s">
        <v>49</v>
      </c>
      <c r="D434" s="76"/>
      <c r="E434" s="94"/>
      <c r="F434" s="21"/>
      <c r="G434" s="21"/>
      <c r="H434" s="21"/>
      <c r="I434" s="21"/>
      <c r="J434" s="25"/>
    </row>
    <row r="435" spans="1:10" ht="12.75">
      <c r="A435" s="17"/>
      <c r="B435" s="17">
        <v>3</v>
      </c>
      <c r="C435" s="3" t="s">
        <v>9</v>
      </c>
      <c r="D435" s="76"/>
      <c r="E435" s="94"/>
      <c r="F435" s="21">
        <f>F436</f>
        <v>100000</v>
      </c>
      <c r="G435" s="21">
        <f>G436</f>
        <v>100000</v>
      </c>
      <c r="H435" s="21">
        <f>H436</f>
        <v>300000</v>
      </c>
      <c r="I435" s="21">
        <f>I436</f>
        <v>200000</v>
      </c>
      <c r="J435" s="25"/>
    </row>
    <row r="436" spans="1:10" ht="12.75">
      <c r="A436" s="17"/>
      <c r="B436" s="17">
        <v>38</v>
      </c>
      <c r="C436" s="3" t="s">
        <v>18</v>
      </c>
      <c r="D436" s="76"/>
      <c r="E436" s="94"/>
      <c r="F436" s="21">
        <f>F437</f>
        <v>100000</v>
      </c>
      <c r="G436" s="21">
        <f>G437</f>
        <v>100000</v>
      </c>
      <c r="H436" s="21">
        <v>300000</v>
      </c>
      <c r="I436" s="21">
        <v>200000</v>
      </c>
      <c r="J436" s="25"/>
    </row>
    <row r="437" spans="1:10" s="102" customFormat="1" ht="12.75">
      <c r="A437" s="17"/>
      <c r="B437" s="17">
        <v>381</v>
      </c>
      <c r="C437" s="76" t="s">
        <v>29</v>
      </c>
      <c r="D437" s="76"/>
      <c r="E437" s="94"/>
      <c r="F437" s="21">
        <v>100000</v>
      </c>
      <c r="G437" s="21">
        <v>100000</v>
      </c>
      <c r="H437" s="21"/>
      <c r="I437" s="21"/>
      <c r="J437" s="25"/>
    </row>
    <row r="438" spans="1:10" ht="12.75">
      <c r="A438" s="110"/>
      <c r="B438" s="105" t="s">
        <v>254</v>
      </c>
      <c r="C438" s="112"/>
      <c r="D438" s="112"/>
      <c r="E438" s="101"/>
      <c r="F438" s="100">
        <f>F440</f>
        <v>150000</v>
      </c>
      <c r="G438" s="100">
        <f>G440</f>
        <v>150000</v>
      </c>
      <c r="H438" s="100">
        <f>H440</f>
        <v>150000</v>
      </c>
      <c r="I438" s="100">
        <f>I440</f>
        <v>150000</v>
      </c>
      <c r="J438" s="104"/>
    </row>
    <row r="439" spans="1:10" ht="12.75">
      <c r="A439" s="17"/>
      <c r="B439" s="17"/>
      <c r="C439" s="3" t="s">
        <v>49</v>
      </c>
      <c r="D439" s="3"/>
      <c r="E439" s="94"/>
      <c r="F439" s="21"/>
      <c r="G439" s="21"/>
      <c r="H439" s="21"/>
      <c r="I439" s="21"/>
      <c r="J439" s="25"/>
    </row>
    <row r="440" spans="1:10" ht="12.75">
      <c r="A440" s="17"/>
      <c r="B440" s="17">
        <v>3</v>
      </c>
      <c r="C440" s="3" t="s">
        <v>9</v>
      </c>
      <c r="D440" s="3"/>
      <c r="E440" s="94"/>
      <c r="F440" s="21">
        <f>F441</f>
        <v>150000</v>
      </c>
      <c r="G440" s="21">
        <f>G441</f>
        <v>150000</v>
      </c>
      <c r="H440" s="21">
        <f>H441</f>
        <v>150000</v>
      </c>
      <c r="I440" s="21">
        <f>I441</f>
        <v>150000</v>
      </c>
      <c r="J440" s="25"/>
    </row>
    <row r="441" spans="1:10" ht="12.75">
      <c r="A441" s="17"/>
      <c r="B441" s="17">
        <v>37</v>
      </c>
      <c r="C441" s="3" t="s">
        <v>70</v>
      </c>
      <c r="D441" s="3"/>
      <c r="E441" s="94"/>
      <c r="F441" s="21">
        <f>F442</f>
        <v>150000</v>
      </c>
      <c r="G441" s="21">
        <f>G442</f>
        <v>150000</v>
      </c>
      <c r="H441" s="21">
        <v>150000</v>
      </c>
      <c r="I441" s="21">
        <v>150000</v>
      </c>
      <c r="J441" s="25"/>
    </row>
    <row r="442" spans="1:10" s="102" customFormat="1" ht="12.75">
      <c r="A442" s="17"/>
      <c r="B442" s="17">
        <v>372</v>
      </c>
      <c r="C442" s="3" t="s">
        <v>30</v>
      </c>
      <c r="D442" s="3"/>
      <c r="E442" s="94"/>
      <c r="F442" s="21">
        <v>150000</v>
      </c>
      <c r="G442" s="21">
        <v>150000</v>
      </c>
      <c r="H442" s="21"/>
      <c r="I442" s="21"/>
      <c r="J442" s="25"/>
    </row>
    <row r="443" spans="1:10" ht="12.75">
      <c r="A443" s="110"/>
      <c r="B443" s="101" t="s">
        <v>257</v>
      </c>
      <c r="C443" s="121"/>
      <c r="D443" s="110"/>
      <c r="E443" s="204">
        <f>E445</f>
        <v>16500</v>
      </c>
      <c r="F443" s="108">
        <f>F445</f>
        <v>40000</v>
      </c>
      <c r="G443" s="108">
        <f>G445</f>
        <v>40000</v>
      </c>
      <c r="H443" s="100">
        <f>H445</f>
        <v>40000</v>
      </c>
      <c r="I443" s="100">
        <f>I445</f>
        <v>40000</v>
      </c>
      <c r="J443" s="104"/>
    </row>
    <row r="444" spans="1:10" ht="12.75">
      <c r="A444" s="17"/>
      <c r="B444" s="4"/>
      <c r="C444" s="3" t="s">
        <v>49</v>
      </c>
      <c r="D444" s="17"/>
      <c r="E444" s="93"/>
      <c r="F444" s="94"/>
      <c r="G444" s="94"/>
      <c r="H444" s="21"/>
      <c r="I444" s="21"/>
      <c r="J444" s="25"/>
    </row>
    <row r="445" spans="1:10" ht="12.75">
      <c r="A445" s="17"/>
      <c r="B445" s="4">
        <v>3</v>
      </c>
      <c r="C445" s="4" t="s">
        <v>17</v>
      </c>
      <c r="D445" s="17"/>
      <c r="E445" s="93">
        <f>E446</f>
        <v>16500</v>
      </c>
      <c r="F445" s="124">
        <f>F446</f>
        <v>40000</v>
      </c>
      <c r="G445" s="124">
        <f>G446</f>
        <v>40000</v>
      </c>
      <c r="H445" s="21">
        <f>H446</f>
        <v>40000</v>
      </c>
      <c r="I445" s="21">
        <f>I446</f>
        <v>40000</v>
      </c>
      <c r="J445" s="25"/>
    </row>
    <row r="446" spans="1:10" ht="48">
      <c r="A446" s="17"/>
      <c r="B446" s="4">
        <v>37</v>
      </c>
      <c r="C446" s="7" t="s">
        <v>27</v>
      </c>
      <c r="D446" s="17"/>
      <c r="E446" s="93">
        <f>E447</f>
        <v>16500</v>
      </c>
      <c r="F446" s="124">
        <f>F447</f>
        <v>40000</v>
      </c>
      <c r="G446" s="124">
        <f>G447</f>
        <v>40000</v>
      </c>
      <c r="H446" s="21">
        <v>40000</v>
      </c>
      <c r="I446" s="21">
        <v>40000</v>
      </c>
      <c r="J446" s="25"/>
    </row>
    <row r="447" spans="1:10" s="102" customFormat="1" ht="12.75">
      <c r="A447" s="17"/>
      <c r="B447" s="4">
        <v>372</v>
      </c>
      <c r="C447" s="4" t="s">
        <v>30</v>
      </c>
      <c r="D447" s="17"/>
      <c r="E447" s="93">
        <v>16500</v>
      </c>
      <c r="F447" s="124">
        <v>40000</v>
      </c>
      <c r="G447" s="124">
        <v>40000</v>
      </c>
      <c r="H447" s="21"/>
      <c r="I447" s="21"/>
      <c r="J447" s="25"/>
    </row>
    <row r="448" spans="1:10" ht="15">
      <c r="A448" s="65" t="s">
        <v>211</v>
      </c>
      <c r="B448" s="59"/>
      <c r="C448" s="59"/>
      <c r="D448" s="59"/>
      <c r="E448" s="52">
        <f>E450+E476+E455+E461+E471+E466</f>
        <v>662238.38</v>
      </c>
      <c r="F448" s="52">
        <f>F450+F471+F476+F455+F461+F466</f>
        <v>780800</v>
      </c>
      <c r="G448" s="52">
        <f>G450+G471+G476+G455+G461+G466</f>
        <v>780800</v>
      </c>
      <c r="H448" s="52">
        <f>H450+H471+H476+H455+H461+H466</f>
        <v>780800</v>
      </c>
      <c r="I448" s="52">
        <f>I450+I471+I476+I455+I461+I466</f>
        <v>780800</v>
      </c>
      <c r="J448" s="104"/>
    </row>
    <row r="449" spans="1:10" ht="12.75">
      <c r="A449" s="146"/>
      <c r="B449" s="4" t="s">
        <v>72</v>
      </c>
      <c r="C449" s="4"/>
      <c r="D449" s="4"/>
      <c r="E449" s="18"/>
      <c r="F449" s="18"/>
      <c r="G449" s="18"/>
      <c r="J449" s="25"/>
    </row>
    <row r="450" spans="1:10" ht="15">
      <c r="A450" s="105"/>
      <c r="B450" s="101" t="s">
        <v>212</v>
      </c>
      <c r="C450" s="101"/>
      <c r="D450" s="101"/>
      <c r="E450" s="116">
        <f>E452</f>
        <v>500000</v>
      </c>
      <c r="F450" s="116">
        <f>F452</f>
        <v>500000</v>
      </c>
      <c r="G450" s="116">
        <f>G452</f>
        <v>500000</v>
      </c>
      <c r="H450" s="116">
        <f>H452</f>
        <v>500000</v>
      </c>
      <c r="I450" s="116">
        <f>I452</f>
        <v>500000</v>
      </c>
      <c r="J450" s="25"/>
    </row>
    <row r="451" spans="1:10" ht="12.75">
      <c r="A451" s="1"/>
      <c r="B451" s="4"/>
      <c r="C451" s="4" t="s">
        <v>52</v>
      </c>
      <c r="D451" s="4"/>
      <c r="J451" s="25"/>
    </row>
    <row r="452" spans="1:12" ht="12.75">
      <c r="A452" s="1"/>
      <c r="B452" s="4">
        <v>3</v>
      </c>
      <c r="C452" s="4" t="s">
        <v>9</v>
      </c>
      <c r="D452" s="4"/>
      <c r="E452" s="22">
        <f>E453</f>
        <v>500000</v>
      </c>
      <c r="F452" s="22">
        <f aca="true" t="shared" si="35" ref="F452:I453">F453</f>
        <v>500000</v>
      </c>
      <c r="G452" s="22">
        <f t="shared" si="35"/>
        <v>500000</v>
      </c>
      <c r="H452" s="22">
        <f>H453</f>
        <v>500000</v>
      </c>
      <c r="I452" s="22">
        <f t="shared" si="35"/>
        <v>500000</v>
      </c>
      <c r="J452" s="25"/>
      <c r="K452" s="38"/>
      <c r="L452" s="25"/>
    </row>
    <row r="453" spans="1:12" ht="12.75">
      <c r="A453" s="4"/>
      <c r="B453" s="4">
        <v>38</v>
      </c>
      <c r="C453" s="4" t="s">
        <v>18</v>
      </c>
      <c r="D453" s="4"/>
      <c r="E453" s="22">
        <f>E454</f>
        <v>500000</v>
      </c>
      <c r="F453" s="22">
        <f t="shared" si="35"/>
        <v>500000</v>
      </c>
      <c r="G453" s="22">
        <f t="shared" si="35"/>
        <v>500000</v>
      </c>
      <c r="H453" s="22">
        <v>500000</v>
      </c>
      <c r="I453" s="22">
        <v>500000</v>
      </c>
      <c r="J453" s="99"/>
      <c r="K453" s="38"/>
      <c r="L453" s="25"/>
    </row>
    <row r="454" spans="1:12" ht="12.75">
      <c r="A454" s="3"/>
      <c r="B454" s="3">
        <v>381</v>
      </c>
      <c r="C454" s="76" t="s">
        <v>29</v>
      </c>
      <c r="D454" s="76"/>
      <c r="E454" s="21">
        <v>500000</v>
      </c>
      <c r="F454" s="21">
        <v>500000</v>
      </c>
      <c r="G454" s="21">
        <v>500000</v>
      </c>
      <c r="H454" s="21"/>
      <c r="I454" s="21"/>
      <c r="J454" s="21"/>
      <c r="K454" s="38"/>
      <c r="L454" s="25"/>
    </row>
    <row r="455" spans="1:12" ht="12.75">
      <c r="A455" s="112"/>
      <c r="B455" s="101" t="s">
        <v>213</v>
      </c>
      <c r="C455" s="112"/>
      <c r="D455" s="112"/>
      <c r="E455" s="100">
        <f>E458</f>
        <v>10800</v>
      </c>
      <c r="F455" s="100">
        <f>F458</f>
        <v>10800</v>
      </c>
      <c r="G455" s="100">
        <f>G458</f>
        <v>10800</v>
      </c>
      <c r="H455" s="100">
        <f>H458</f>
        <v>10800</v>
      </c>
      <c r="I455" s="100">
        <f>I458</f>
        <v>10800</v>
      </c>
      <c r="J455" s="21"/>
      <c r="K455" s="38"/>
      <c r="L455" s="25"/>
    </row>
    <row r="456" spans="1:12" ht="12.75">
      <c r="A456" s="3"/>
      <c r="B456" s="4" t="s">
        <v>121</v>
      </c>
      <c r="C456" s="3"/>
      <c r="D456" s="3"/>
      <c r="E456" s="21"/>
      <c r="F456" s="21"/>
      <c r="G456" s="21"/>
      <c r="H456" s="21"/>
      <c r="I456" s="21"/>
      <c r="J456" s="21"/>
      <c r="K456" s="38"/>
      <c r="L456" s="25"/>
    </row>
    <row r="457" spans="1:10" ht="12.75">
      <c r="A457" s="3"/>
      <c r="B457" s="3"/>
      <c r="C457" s="4" t="s">
        <v>128</v>
      </c>
      <c r="D457" s="4"/>
      <c r="E457" s="21"/>
      <c r="F457" s="21"/>
      <c r="G457" s="21"/>
      <c r="H457" s="21"/>
      <c r="I457" s="21"/>
      <c r="J457" s="21"/>
    </row>
    <row r="458" spans="1:10" ht="12.75">
      <c r="A458" s="3"/>
      <c r="B458" s="4">
        <v>3</v>
      </c>
      <c r="C458" s="4" t="s">
        <v>9</v>
      </c>
      <c r="D458" s="4"/>
      <c r="E458" s="22">
        <f>E459</f>
        <v>10800</v>
      </c>
      <c r="F458" s="22">
        <f aca="true" t="shared" si="36" ref="F458:I459">F459</f>
        <v>10800</v>
      </c>
      <c r="G458" s="22">
        <f t="shared" si="36"/>
        <v>10800</v>
      </c>
      <c r="H458" s="22">
        <f t="shared" si="36"/>
        <v>10800</v>
      </c>
      <c r="I458" s="22">
        <f t="shared" si="36"/>
        <v>10800</v>
      </c>
      <c r="J458" s="42"/>
    </row>
    <row r="459" spans="1:10" s="102" customFormat="1" ht="12.75">
      <c r="A459" s="4"/>
      <c r="B459" s="4">
        <v>32</v>
      </c>
      <c r="C459" s="4" t="s">
        <v>14</v>
      </c>
      <c r="D459" s="4"/>
      <c r="E459" s="22">
        <f>E460</f>
        <v>10800</v>
      </c>
      <c r="F459" s="22">
        <f t="shared" si="36"/>
        <v>10800</v>
      </c>
      <c r="G459" s="22">
        <f t="shared" si="36"/>
        <v>10800</v>
      </c>
      <c r="H459" s="22">
        <v>10800</v>
      </c>
      <c r="I459" s="22">
        <v>10800</v>
      </c>
      <c r="J459" s="25"/>
    </row>
    <row r="460" spans="1:24" s="48" customFormat="1" ht="12.75">
      <c r="A460" s="3"/>
      <c r="B460" s="3">
        <v>322</v>
      </c>
      <c r="C460" s="3" t="s">
        <v>19</v>
      </c>
      <c r="D460" s="3"/>
      <c r="E460" s="21">
        <v>10800</v>
      </c>
      <c r="F460" s="21">
        <v>10800</v>
      </c>
      <c r="G460" s="21">
        <v>10800</v>
      </c>
      <c r="H460" s="21"/>
      <c r="I460" s="21"/>
      <c r="J460" s="104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10" ht="12.75">
      <c r="A461" s="112"/>
      <c r="B461" s="101" t="s">
        <v>140</v>
      </c>
      <c r="C461" s="112"/>
      <c r="D461" s="112"/>
      <c r="E461" s="100">
        <f>E463</f>
        <v>143938.38</v>
      </c>
      <c r="F461" s="100">
        <f>F463</f>
        <v>250000</v>
      </c>
      <c r="G461" s="100">
        <f>G463</f>
        <v>250000</v>
      </c>
      <c r="H461" s="100">
        <f>H463</f>
        <v>250000</v>
      </c>
      <c r="I461" s="100">
        <f>I463</f>
        <v>250000</v>
      </c>
      <c r="J461" s="25"/>
    </row>
    <row r="462" spans="1:10" ht="12.75">
      <c r="A462" s="3"/>
      <c r="B462" s="3"/>
      <c r="C462" s="4" t="s">
        <v>52</v>
      </c>
      <c r="D462" s="4"/>
      <c r="E462" s="21"/>
      <c r="F462" s="21"/>
      <c r="G462" s="21"/>
      <c r="H462" s="21"/>
      <c r="I462" s="21"/>
      <c r="J462" s="25"/>
    </row>
    <row r="463" spans="1:10" ht="12.75">
      <c r="A463" s="3"/>
      <c r="B463" s="4">
        <v>3</v>
      </c>
      <c r="C463" s="4" t="s">
        <v>9</v>
      </c>
      <c r="D463" s="4"/>
      <c r="E463" s="22">
        <f>E464</f>
        <v>143938.38</v>
      </c>
      <c r="F463" s="22">
        <f>F464</f>
        <v>250000</v>
      </c>
      <c r="G463" s="22">
        <f>G464</f>
        <v>250000</v>
      </c>
      <c r="H463" s="22">
        <f>H464</f>
        <v>250000</v>
      </c>
      <c r="I463" s="22">
        <f>I464</f>
        <v>250000</v>
      </c>
      <c r="J463" s="25"/>
    </row>
    <row r="464" spans="1:10" s="102" customFormat="1" ht="12.75">
      <c r="A464" s="3"/>
      <c r="B464" s="4">
        <v>38</v>
      </c>
      <c r="C464" s="4" t="s">
        <v>18</v>
      </c>
      <c r="D464" s="4"/>
      <c r="E464" s="22">
        <f>E465</f>
        <v>143938.38</v>
      </c>
      <c r="F464" s="22">
        <f>F465</f>
        <v>250000</v>
      </c>
      <c r="G464" s="22">
        <f>G465</f>
        <v>250000</v>
      </c>
      <c r="H464" s="22">
        <v>250000</v>
      </c>
      <c r="I464" s="22">
        <v>250000</v>
      </c>
      <c r="J464" s="25"/>
    </row>
    <row r="465" spans="1:24" ht="12.75">
      <c r="A465" s="3"/>
      <c r="B465" s="3">
        <v>381</v>
      </c>
      <c r="C465" s="3" t="s">
        <v>29</v>
      </c>
      <c r="D465" s="3"/>
      <c r="E465" s="21">
        <v>143938.38</v>
      </c>
      <c r="F465" s="21">
        <v>250000</v>
      </c>
      <c r="G465" s="21">
        <v>250000</v>
      </c>
      <c r="H465" s="21"/>
      <c r="I465" s="21"/>
      <c r="J465" s="104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</row>
    <row r="466" spans="1:24" ht="12.75">
      <c r="A466" s="101"/>
      <c r="B466" s="101" t="s">
        <v>235</v>
      </c>
      <c r="C466" s="101"/>
      <c r="D466" s="101"/>
      <c r="E466" s="100">
        <f>E468</f>
        <v>0</v>
      </c>
      <c r="F466" s="100">
        <f>F468</f>
        <v>0</v>
      </c>
      <c r="G466" s="100">
        <f>G468</f>
        <v>0</v>
      </c>
      <c r="H466" s="100">
        <v>0</v>
      </c>
      <c r="I466" s="100">
        <f>I468</f>
        <v>0</v>
      </c>
      <c r="J466" s="104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</row>
    <row r="467" spans="1:24" ht="12.75">
      <c r="A467" s="4"/>
      <c r="B467" s="4"/>
      <c r="C467" s="4" t="s">
        <v>52</v>
      </c>
      <c r="D467" s="4"/>
      <c r="E467" s="21"/>
      <c r="F467" s="22"/>
      <c r="G467" s="22"/>
      <c r="H467" s="22"/>
      <c r="I467" s="22"/>
      <c r="J467" s="25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</row>
    <row r="468" spans="1:24" ht="12.75">
      <c r="A468" s="4"/>
      <c r="B468" s="4">
        <v>3</v>
      </c>
      <c r="C468" s="4" t="s">
        <v>9</v>
      </c>
      <c r="D468" s="4"/>
      <c r="E468" s="21">
        <f aca="true" t="shared" si="37" ref="E468:G469">E469</f>
        <v>0</v>
      </c>
      <c r="F468" s="22">
        <f t="shared" si="37"/>
        <v>0</v>
      </c>
      <c r="G468" s="22">
        <f t="shared" si="37"/>
        <v>0</v>
      </c>
      <c r="H468" s="22">
        <v>0</v>
      </c>
      <c r="I468" s="22">
        <f>I469</f>
        <v>0</v>
      </c>
      <c r="J468" s="25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</row>
    <row r="469" spans="1:24" ht="12.75">
      <c r="A469" s="4"/>
      <c r="B469" s="4">
        <v>38</v>
      </c>
      <c r="C469" s="4" t="s">
        <v>18</v>
      </c>
      <c r="D469" s="4"/>
      <c r="E469" s="21">
        <f t="shared" si="37"/>
        <v>0</v>
      </c>
      <c r="F469" s="22">
        <f t="shared" si="37"/>
        <v>0</v>
      </c>
      <c r="G469" s="22">
        <f t="shared" si="37"/>
        <v>0</v>
      </c>
      <c r="H469" s="22">
        <v>0</v>
      </c>
      <c r="I469" s="22">
        <f>I470</f>
        <v>0</v>
      </c>
      <c r="J469" s="25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</row>
    <row r="470" spans="1:10" s="102" customFormat="1" ht="12.75">
      <c r="A470" s="3"/>
      <c r="B470" s="3">
        <v>381</v>
      </c>
      <c r="C470" s="76" t="s">
        <v>29</v>
      </c>
      <c r="D470" s="76"/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42"/>
    </row>
    <row r="471" spans="1:10" ht="12.75">
      <c r="A471" s="101"/>
      <c r="B471" s="101" t="s">
        <v>214</v>
      </c>
      <c r="C471" s="101"/>
      <c r="D471" s="101"/>
      <c r="E471" s="100">
        <f>E473</f>
        <v>0</v>
      </c>
      <c r="F471" s="100">
        <f>F473</f>
        <v>10000</v>
      </c>
      <c r="G471" s="100">
        <f>G473</f>
        <v>10000</v>
      </c>
      <c r="H471" s="100">
        <f>H473</f>
        <v>10000</v>
      </c>
      <c r="I471" s="100">
        <f>I473</f>
        <v>10000</v>
      </c>
      <c r="J471" s="109"/>
    </row>
    <row r="472" spans="1:10" ht="12.75">
      <c r="A472" s="4"/>
      <c r="B472" s="4"/>
      <c r="C472" s="4" t="s">
        <v>49</v>
      </c>
      <c r="D472" s="4"/>
      <c r="E472" s="22"/>
      <c r="F472" s="18"/>
      <c r="G472" s="18"/>
      <c r="J472" s="42"/>
    </row>
    <row r="473" spans="1:10" ht="12.75">
      <c r="A473" s="4"/>
      <c r="B473" s="4">
        <v>3</v>
      </c>
      <c r="C473" s="4" t="s">
        <v>9</v>
      </c>
      <c r="D473" s="4"/>
      <c r="E473" s="22">
        <f>E474</f>
        <v>0</v>
      </c>
      <c r="F473" s="22">
        <f aca="true" t="shared" si="38" ref="F473:I474">F474</f>
        <v>10000</v>
      </c>
      <c r="G473" s="22">
        <f t="shared" si="38"/>
        <v>10000</v>
      </c>
      <c r="H473" s="22">
        <f t="shared" si="38"/>
        <v>10000</v>
      </c>
      <c r="I473" s="22">
        <f t="shared" si="38"/>
        <v>10000</v>
      </c>
      <c r="J473" s="42"/>
    </row>
    <row r="474" spans="1:10" ht="12.75">
      <c r="A474" s="4"/>
      <c r="B474" s="4">
        <v>38</v>
      </c>
      <c r="C474" s="4" t="s">
        <v>18</v>
      </c>
      <c r="D474" s="4"/>
      <c r="E474" s="22">
        <f>E475</f>
        <v>0</v>
      </c>
      <c r="F474" s="22">
        <f t="shared" si="38"/>
        <v>10000</v>
      </c>
      <c r="G474" s="22">
        <f t="shared" si="38"/>
        <v>10000</v>
      </c>
      <c r="H474" s="22">
        <v>10000</v>
      </c>
      <c r="I474" s="22">
        <v>10000</v>
      </c>
      <c r="J474" s="42"/>
    </row>
    <row r="475" spans="1:10" s="102" customFormat="1" ht="12.75">
      <c r="A475" s="3"/>
      <c r="B475" s="3">
        <v>381</v>
      </c>
      <c r="C475" s="3" t="s">
        <v>28</v>
      </c>
      <c r="D475" s="3"/>
      <c r="E475" s="21">
        <v>0</v>
      </c>
      <c r="F475" s="21">
        <v>10000</v>
      </c>
      <c r="G475" s="21">
        <v>10000</v>
      </c>
      <c r="H475" s="21"/>
      <c r="I475" s="21"/>
      <c r="J475" s="42"/>
    </row>
    <row r="476" spans="1:10" ht="12.75">
      <c r="A476" s="101"/>
      <c r="B476" s="101" t="s">
        <v>215</v>
      </c>
      <c r="C476" s="101"/>
      <c r="D476" s="101"/>
      <c r="E476" s="100">
        <f>E478</f>
        <v>7500</v>
      </c>
      <c r="F476" s="100">
        <f>F478</f>
        <v>10000</v>
      </c>
      <c r="G476" s="100">
        <f>G478</f>
        <v>10000</v>
      </c>
      <c r="H476" s="100">
        <f>H478</f>
        <v>10000</v>
      </c>
      <c r="I476" s="100">
        <f>I478</f>
        <v>10000</v>
      </c>
      <c r="J476" s="109"/>
    </row>
    <row r="477" spans="1:10" ht="12.75">
      <c r="A477" s="4"/>
      <c r="B477" s="4"/>
      <c r="C477" s="4" t="s">
        <v>52</v>
      </c>
      <c r="D477" s="4"/>
      <c r="E477" s="18"/>
      <c r="F477" s="21"/>
      <c r="G477" s="21"/>
      <c r="J477" s="42"/>
    </row>
    <row r="478" spans="1:10" ht="12.75">
      <c r="A478" s="1"/>
      <c r="B478" s="4">
        <v>3</v>
      </c>
      <c r="C478" s="4" t="s">
        <v>9</v>
      </c>
      <c r="D478" s="4"/>
      <c r="E478" s="22">
        <f>E479</f>
        <v>7500</v>
      </c>
      <c r="F478" s="22">
        <f aca="true" t="shared" si="39" ref="F478:I479">F479</f>
        <v>10000</v>
      </c>
      <c r="G478" s="22">
        <f t="shared" si="39"/>
        <v>10000</v>
      </c>
      <c r="H478" s="22">
        <f t="shared" si="39"/>
        <v>10000</v>
      </c>
      <c r="I478" s="22">
        <f t="shared" si="39"/>
        <v>10000</v>
      </c>
      <c r="J478" s="42"/>
    </row>
    <row r="479" spans="1:10" ht="12.75">
      <c r="A479" s="4"/>
      <c r="B479" s="4">
        <v>38</v>
      </c>
      <c r="C479" s="4" t="s">
        <v>18</v>
      </c>
      <c r="D479" s="4"/>
      <c r="E479" s="22">
        <f>E480</f>
        <v>7500</v>
      </c>
      <c r="F479" s="22">
        <f t="shared" si="39"/>
        <v>10000</v>
      </c>
      <c r="G479" s="22">
        <f t="shared" si="39"/>
        <v>10000</v>
      </c>
      <c r="H479" s="22">
        <v>10000</v>
      </c>
      <c r="I479" s="22">
        <v>10000</v>
      </c>
      <c r="J479" s="42"/>
    </row>
    <row r="480" spans="1:10" s="102" customFormat="1" ht="12.75">
      <c r="A480" s="3"/>
      <c r="B480" s="3">
        <v>381</v>
      </c>
      <c r="C480" s="76" t="s">
        <v>29</v>
      </c>
      <c r="D480" s="76"/>
      <c r="E480" s="21">
        <v>7500</v>
      </c>
      <c r="F480" s="21">
        <v>10000</v>
      </c>
      <c r="G480" s="21">
        <v>10000</v>
      </c>
      <c r="H480" s="21"/>
      <c r="I480" s="21"/>
      <c r="J480" s="42"/>
    </row>
    <row r="481" spans="1:10" ht="15">
      <c r="A481" s="65" t="s">
        <v>216</v>
      </c>
      <c r="B481" s="59"/>
      <c r="C481" s="59"/>
      <c r="D481" s="59"/>
      <c r="E481" s="52">
        <f>E484+E489+E495+E501</f>
        <v>298733.5</v>
      </c>
      <c r="F481" s="52">
        <f>F484+F489+F495+F501</f>
        <v>274500</v>
      </c>
      <c r="G481" s="52">
        <f>G484+G489+G495+G501</f>
        <v>274500</v>
      </c>
      <c r="H481" s="52">
        <f>H484+H489+H495+H501</f>
        <v>224500</v>
      </c>
      <c r="I481" s="52">
        <f>I484+I489+I495+I501</f>
        <v>224500</v>
      </c>
      <c r="J481" s="109"/>
    </row>
    <row r="482" spans="1:10" ht="12.75">
      <c r="A482" s="146"/>
      <c r="B482" s="4" t="s">
        <v>73</v>
      </c>
      <c r="C482" s="4"/>
      <c r="D482" s="4"/>
      <c r="E482" s="18"/>
      <c r="F482" s="18"/>
      <c r="G482" s="18"/>
      <c r="J482" s="42"/>
    </row>
    <row r="483" spans="1:10" ht="12.75">
      <c r="A483" s="1"/>
      <c r="B483" s="4"/>
      <c r="C483" s="4" t="s">
        <v>129</v>
      </c>
      <c r="D483" s="4"/>
      <c r="E483" s="18"/>
      <c r="F483" s="18"/>
      <c r="G483" s="18"/>
      <c r="J483" s="42"/>
    </row>
    <row r="484" spans="1:10" ht="12.75">
      <c r="A484" s="105"/>
      <c r="B484" s="101" t="s">
        <v>217</v>
      </c>
      <c r="C484" s="101"/>
      <c r="D484" s="101"/>
      <c r="E484" s="100">
        <f>E486</f>
        <v>25200</v>
      </c>
      <c r="F484" s="100">
        <f>F486</f>
        <v>40000</v>
      </c>
      <c r="G484" s="100">
        <f>G486</f>
        <v>40000</v>
      </c>
      <c r="H484" s="100">
        <f>H486</f>
        <v>40000</v>
      </c>
      <c r="I484" s="100">
        <f>I486</f>
        <v>40000</v>
      </c>
      <c r="J484" s="25"/>
    </row>
    <row r="485" spans="1:10" s="102" customFormat="1" ht="12.75">
      <c r="A485" s="1"/>
      <c r="B485" s="7"/>
      <c r="C485" s="7" t="s">
        <v>54</v>
      </c>
      <c r="D485" s="7"/>
      <c r="E485" s="10"/>
      <c r="F485" s="10"/>
      <c r="G485" s="10"/>
      <c r="H485"/>
      <c r="I485"/>
      <c r="J485"/>
    </row>
    <row r="486" spans="1:10" ht="12.75">
      <c r="A486" s="4"/>
      <c r="B486" s="4">
        <v>3</v>
      </c>
      <c r="C486" s="4" t="s">
        <v>9</v>
      </c>
      <c r="D486" s="4"/>
      <c r="E486" s="22">
        <f>E487</f>
        <v>25200</v>
      </c>
      <c r="F486" s="22">
        <f aca="true" t="shared" si="40" ref="F486:I487">F487</f>
        <v>40000</v>
      </c>
      <c r="G486" s="22">
        <f t="shared" si="40"/>
        <v>40000</v>
      </c>
      <c r="H486" s="22">
        <f>H487</f>
        <v>40000</v>
      </c>
      <c r="I486" s="22">
        <f t="shared" si="40"/>
        <v>40000</v>
      </c>
      <c r="J486" s="104"/>
    </row>
    <row r="487" spans="1:9" ht="48">
      <c r="A487" s="4"/>
      <c r="B487" s="4">
        <v>37</v>
      </c>
      <c r="C487" s="7" t="s">
        <v>36</v>
      </c>
      <c r="D487" s="7"/>
      <c r="E487" s="22">
        <f>E488</f>
        <v>25200</v>
      </c>
      <c r="F487" s="22">
        <f t="shared" si="40"/>
        <v>40000</v>
      </c>
      <c r="G487" s="22">
        <f t="shared" si="40"/>
        <v>40000</v>
      </c>
      <c r="H487" s="22">
        <v>40000</v>
      </c>
      <c r="I487" s="22">
        <v>40000</v>
      </c>
    </row>
    <row r="488" spans="1:9" ht="12.75">
      <c r="A488" s="3"/>
      <c r="B488" s="3">
        <v>372</v>
      </c>
      <c r="C488" s="3" t="s">
        <v>30</v>
      </c>
      <c r="D488" s="3"/>
      <c r="E488" s="21">
        <v>25200</v>
      </c>
      <c r="F488" s="21">
        <v>40000</v>
      </c>
      <c r="G488" s="21">
        <v>40000</v>
      </c>
      <c r="H488" s="21"/>
      <c r="I488" s="21"/>
    </row>
    <row r="489" spans="1:9" ht="12.75">
      <c r="A489" s="101"/>
      <c r="B489" s="101" t="s">
        <v>218</v>
      </c>
      <c r="C489" s="121"/>
      <c r="D489" s="121"/>
      <c r="E489" s="100">
        <f>E492</f>
        <v>63116.5</v>
      </c>
      <c r="F489" s="100">
        <f>F492</f>
        <v>30000</v>
      </c>
      <c r="G489" s="100">
        <f>G492</f>
        <v>30000</v>
      </c>
      <c r="H489" s="100">
        <f>H492</f>
        <v>30000</v>
      </c>
      <c r="I489" s="100">
        <f>I492</f>
        <v>30000</v>
      </c>
    </row>
    <row r="490" spans="1:10" s="102" customFormat="1" ht="12.75">
      <c r="A490" s="4"/>
      <c r="B490" s="4" t="s">
        <v>130</v>
      </c>
      <c r="C490" s="7"/>
      <c r="D490" s="7"/>
      <c r="E490" s="22"/>
      <c r="F490" s="22"/>
      <c r="G490" s="22"/>
      <c r="H490" s="22"/>
      <c r="I490" s="22"/>
      <c r="J490"/>
    </row>
    <row r="491" spans="1:7" ht="12.75">
      <c r="A491" s="4"/>
      <c r="B491" s="4"/>
      <c r="C491" s="4" t="s">
        <v>49</v>
      </c>
      <c r="D491" s="4"/>
      <c r="E491" s="21"/>
      <c r="F491" s="21"/>
      <c r="G491" s="21"/>
    </row>
    <row r="492" spans="1:24" ht="12.75">
      <c r="A492" s="3"/>
      <c r="B492" s="4">
        <v>3</v>
      </c>
      <c r="C492" s="4" t="s">
        <v>9</v>
      </c>
      <c r="D492" s="4"/>
      <c r="E492" s="22">
        <f>E493</f>
        <v>63116.5</v>
      </c>
      <c r="F492" s="22">
        <f aca="true" t="shared" si="41" ref="F492:I493">F493</f>
        <v>30000</v>
      </c>
      <c r="G492" s="22">
        <f t="shared" si="41"/>
        <v>30000</v>
      </c>
      <c r="H492" s="22">
        <f t="shared" si="41"/>
        <v>30000</v>
      </c>
      <c r="I492" s="22">
        <f t="shared" si="41"/>
        <v>30000</v>
      </c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</row>
    <row r="493" spans="1:24" ht="48">
      <c r="A493" s="4"/>
      <c r="B493" s="4">
        <v>37</v>
      </c>
      <c r="C493" s="7" t="s">
        <v>36</v>
      </c>
      <c r="D493" s="7"/>
      <c r="E493" s="22">
        <f>E494</f>
        <v>63116.5</v>
      </c>
      <c r="F493" s="22">
        <f t="shared" si="41"/>
        <v>30000</v>
      </c>
      <c r="G493" s="22">
        <f t="shared" si="41"/>
        <v>30000</v>
      </c>
      <c r="H493" s="22">
        <v>30000</v>
      </c>
      <c r="I493" s="22">
        <v>30000</v>
      </c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</row>
    <row r="494" spans="1:24" ht="12.75">
      <c r="A494" s="3"/>
      <c r="B494" s="3">
        <v>372</v>
      </c>
      <c r="C494" s="3" t="s">
        <v>30</v>
      </c>
      <c r="D494" s="3"/>
      <c r="E494" s="21">
        <v>63116.5</v>
      </c>
      <c r="F494" s="21">
        <v>30000</v>
      </c>
      <c r="G494" s="21">
        <v>30000</v>
      </c>
      <c r="H494" s="21"/>
      <c r="I494" s="21"/>
      <c r="J494" s="104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</row>
    <row r="495" spans="1:24" ht="12.75">
      <c r="A495" s="101"/>
      <c r="B495" s="101" t="s">
        <v>219</v>
      </c>
      <c r="C495" s="101"/>
      <c r="D495" s="101"/>
      <c r="E495" s="100">
        <f>E498</f>
        <v>150800</v>
      </c>
      <c r="F495" s="100">
        <f>F498</f>
        <v>150000</v>
      </c>
      <c r="G495" s="100">
        <f>G498</f>
        <v>150000</v>
      </c>
      <c r="H495" s="100">
        <f>H498</f>
        <v>100000</v>
      </c>
      <c r="I495" s="100">
        <f>I498</f>
        <v>100000</v>
      </c>
      <c r="J495" s="25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</row>
    <row r="496" spans="1:24" ht="12.75">
      <c r="A496" s="4"/>
      <c r="B496" s="4" t="s">
        <v>131</v>
      </c>
      <c r="C496" s="4"/>
      <c r="D496" s="4"/>
      <c r="E496" s="22"/>
      <c r="F496" s="22"/>
      <c r="G496" s="22"/>
      <c r="H496" s="22"/>
      <c r="I496" s="22"/>
      <c r="J496" s="42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</row>
    <row r="497" spans="1:24" ht="12.75">
      <c r="A497" s="4"/>
      <c r="B497" s="4"/>
      <c r="C497" s="4" t="s">
        <v>49</v>
      </c>
      <c r="D497" s="4"/>
      <c r="E497" s="18"/>
      <c r="F497" s="18"/>
      <c r="G497" s="18"/>
      <c r="H497" s="18"/>
      <c r="J497" s="42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</row>
    <row r="498" spans="1:10" s="102" customFormat="1" ht="12.75">
      <c r="A498" s="3"/>
      <c r="B498" s="4">
        <v>3</v>
      </c>
      <c r="C498" s="4" t="s">
        <v>9</v>
      </c>
      <c r="D498" s="4"/>
      <c r="E498" s="22">
        <f>E499</f>
        <v>150800</v>
      </c>
      <c r="F498" s="22">
        <f aca="true" t="shared" si="42" ref="F498:I499">F499</f>
        <v>150000</v>
      </c>
      <c r="G498" s="22">
        <f t="shared" si="42"/>
        <v>150000</v>
      </c>
      <c r="H498" s="22">
        <f t="shared" si="42"/>
        <v>100000</v>
      </c>
      <c r="I498" s="22">
        <f t="shared" si="42"/>
        <v>100000</v>
      </c>
      <c r="J498" s="18"/>
    </row>
    <row r="499" spans="1:10" ht="48">
      <c r="A499" s="4"/>
      <c r="B499" s="4">
        <v>37</v>
      </c>
      <c r="C499" s="7" t="s">
        <v>36</v>
      </c>
      <c r="D499" s="7"/>
      <c r="E499" s="22">
        <f>E500</f>
        <v>150800</v>
      </c>
      <c r="F499" s="22">
        <f t="shared" si="42"/>
        <v>150000</v>
      </c>
      <c r="G499" s="22">
        <f t="shared" si="42"/>
        <v>150000</v>
      </c>
      <c r="H499" s="22">
        <v>100000</v>
      </c>
      <c r="I499" s="22">
        <v>100000</v>
      </c>
      <c r="J499" s="109"/>
    </row>
    <row r="500" spans="1:10" ht="36">
      <c r="A500" s="3"/>
      <c r="B500" s="3">
        <v>372</v>
      </c>
      <c r="C500" s="20" t="s">
        <v>30</v>
      </c>
      <c r="D500" s="20"/>
      <c r="E500" s="21">
        <v>150800</v>
      </c>
      <c r="F500" s="21">
        <v>150000</v>
      </c>
      <c r="G500" s="21">
        <v>150000</v>
      </c>
      <c r="H500" s="21"/>
      <c r="I500" s="21"/>
      <c r="J500" s="42"/>
    </row>
    <row r="501" spans="1:10" ht="12.75">
      <c r="A501" s="101"/>
      <c r="B501" s="101" t="s">
        <v>220</v>
      </c>
      <c r="C501" s="121"/>
      <c r="D501" s="121"/>
      <c r="E501" s="100">
        <f>E504+E507+E511</f>
        <v>59617</v>
      </c>
      <c r="F501" s="100">
        <f>F504+F507+F511</f>
        <v>54500</v>
      </c>
      <c r="G501" s="100">
        <f>G504+G507+G511</f>
        <v>54500</v>
      </c>
      <c r="H501" s="100">
        <f>H504+H507+H511</f>
        <v>54500</v>
      </c>
      <c r="I501" s="100">
        <f>I504+I507+I511</f>
        <v>54500</v>
      </c>
      <c r="J501" s="42"/>
    </row>
    <row r="502" spans="1:10" ht="12.75">
      <c r="A502" s="4"/>
      <c r="B502" s="4" t="s">
        <v>132</v>
      </c>
      <c r="C502" s="7"/>
      <c r="D502" s="7"/>
      <c r="E502" s="22"/>
      <c r="F502" s="22"/>
      <c r="G502" s="22"/>
      <c r="H502" s="22"/>
      <c r="I502" s="22"/>
      <c r="J502" s="18"/>
    </row>
    <row r="503" spans="1:10" s="102" customFormat="1" ht="15">
      <c r="A503" s="4"/>
      <c r="B503" s="4"/>
      <c r="C503" s="4" t="s">
        <v>49</v>
      </c>
      <c r="D503" s="4"/>
      <c r="E503" s="24"/>
      <c r="F503" s="24"/>
      <c r="G503" s="24"/>
      <c r="H503" s="18"/>
      <c r="I503"/>
      <c r="J503" s="25"/>
    </row>
    <row r="504" spans="2:9" ht="12.75">
      <c r="B504" s="1">
        <v>3</v>
      </c>
      <c r="C504" s="4" t="s">
        <v>9</v>
      </c>
      <c r="D504" s="4"/>
      <c r="E504" s="22">
        <f>E505</f>
        <v>8418</v>
      </c>
      <c r="F504" s="22">
        <f aca="true" t="shared" si="43" ref="F504:I505">F505</f>
        <v>8500</v>
      </c>
      <c r="G504" s="22">
        <f t="shared" si="43"/>
        <v>8500</v>
      </c>
      <c r="H504" s="22">
        <f t="shared" si="43"/>
        <v>8500</v>
      </c>
      <c r="I504" s="22">
        <f t="shared" si="43"/>
        <v>8500</v>
      </c>
    </row>
    <row r="505" spans="1:10" ht="12.75">
      <c r="A505" s="1"/>
      <c r="B505" s="1">
        <v>32</v>
      </c>
      <c r="C505" s="4" t="s">
        <v>14</v>
      </c>
      <c r="D505" s="4"/>
      <c r="E505" s="22">
        <f>E506</f>
        <v>8418</v>
      </c>
      <c r="F505" s="22">
        <f t="shared" si="43"/>
        <v>8500</v>
      </c>
      <c r="G505" s="22">
        <f t="shared" si="43"/>
        <v>8500</v>
      </c>
      <c r="H505" s="22">
        <v>8500</v>
      </c>
      <c r="I505" s="22">
        <v>8500</v>
      </c>
      <c r="J505" s="104"/>
    </row>
    <row r="506" spans="1:10" ht="12.75">
      <c r="A506" s="17"/>
      <c r="B506" s="17">
        <v>321</v>
      </c>
      <c r="C506" s="3" t="s">
        <v>26</v>
      </c>
      <c r="D506" s="3"/>
      <c r="E506" s="21">
        <v>8418</v>
      </c>
      <c r="F506" s="21">
        <v>8500</v>
      </c>
      <c r="G506" s="21">
        <v>8500</v>
      </c>
      <c r="H506" s="21"/>
      <c r="I506" s="21"/>
      <c r="J506" s="25"/>
    </row>
    <row r="507" spans="1:10" ht="12.75">
      <c r="A507" s="17"/>
      <c r="B507" s="1">
        <v>3</v>
      </c>
      <c r="C507" s="4" t="s">
        <v>9</v>
      </c>
      <c r="D507" s="4"/>
      <c r="E507" s="22">
        <f>E508</f>
        <v>26199</v>
      </c>
      <c r="F507" s="22">
        <f aca="true" t="shared" si="44" ref="F507:I508">F508</f>
        <v>26000</v>
      </c>
      <c r="G507" s="22">
        <f t="shared" si="44"/>
        <v>26000</v>
      </c>
      <c r="H507" s="22">
        <f t="shared" si="44"/>
        <v>26000</v>
      </c>
      <c r="I507" s="22">
        <f t="shared" si="44"/>
        <v>26000</v>
      </c>
      <c r="J507" s="25"/>
    </row>
    <row r="508" spans="1:10" ht="12.75">
      <c r="A508" s="1"/>
      <c r="B508" s="1">
        <v>38</v>
      </c>
      <c r="C508" s="4" t="s">
        <v>18</v>
      </c>
      <c r="D508" s="4"/>
      <c r="E508" s="22">
        <f>E509</f>
        <v>26199</v>
      </c>
      <c r="F508" s="22">
        <f t="shared" si="44"/>
        <v>26000</v>
      </c>
      <c r="G508" s="22">
        <f t="shared" si="44"/>
        <v>26000</v>
      </c>
      <c r="H508" s="22">
        <v>26000</v>
      </c>
      <c r="I508" s="29">
        <v>26000</v>
      </c>
      <c r="J508" s="26"/>
    </row>
    <row r="509" spans="1:10" s="102" customFormat="1" ht="12.75">
      <c r="A509" s="17"/>
      <c r="B509" s="17">
        <v>381</v>
      </c>
      <c r="C509" s="3" t="s">
        <v>29</v>
      </c>
      <c r="D509" s="3"/>
      <c r="E509" s="21">
        <v>26199</v>
      </c>
      <c r="F509" s="21">
        <v>26000</v>
      </c>
      <c r="G509" s="21">
        <v>26000</v>
      </c>
      <c r="H509" s="21"/>
      <c r="I509" s="21"/>
      <c r="J509" s="25"/>
    </row>
    <row r="510" spans="1:9" ht="12.75">
      <c r="A510" s="17"/>
      <c r="B510" s="1"/>
      <c r="C510" s="4" t="s">
        <v>49</v>
      </c>
      <c r="D510" s="4"/>
      <c r="E510" s="29"/>
      <c r="F510" s="29"/>
      <c r="G510" s="29"/>
      <c r="H510" s="22"/>
      <c r="I510" s="25"/>
    </row>
    <row r="511" spans="1:10" ht="12.75">
      <c r="A511" s="1"/>
      <c r="B511" s="4">
        <v>3</v>
      </c>
      <c r="C511" s="4" t="s">
        <v>9</v>
      </c>
      <c r="D511" s="4"/>
      <c r="E511" s="29">
        <f>E512</f>
        <v>25000</v>
      </c>
      <c r="F511" s="29">
        <f aca="true" t="shared" si="45" ref="F511:I512">F512</f>
        <v>20000</v>
      </c>
      <c r="G511" s="29">
        <f t="shared" si="45"/>
        <v>20000</v>
      </c>
      <c r="H511" s="29">
        <f t="shared" si="45"/>
        <v>20000</v>
      </c>
      <c r="I511" s="29">
        <f t="shared" si="45"/>
        <v>20000</v>
      </c>
      <c r="J511" s="104"/>
    </row>
    <row r="512" spans="1:10" ht="12.75">
      <c r="A512" s="4"/>
      <c r="B512" s="4">
        <v>38</v>
      </c>
      <c r="C512" s="4" t="s">
        <v>18</v>
      </c>
      <c r="D512" s="4"/>
      <c r="E512" s="29">
        <f>E513</f>
        <v>25000</v>
      </c>
      <c r="F512" s="29">
        <f t="shared" si="45"/>
        <v>20000</v>
      </c>
      <c r="G512" s="29">
        <f t="shared" si="45"/>
        <v>20000</v>
      </c>
      <c r="H512" s="29">
        <v>20000</v>
      </c>
      <c r="I512" s="29">
        <v>20000</v>
      </c>
      <c r="J512" s="25"/>
    </row>
    <row r="513" spans="1:10" ht="12.75">
      <c r="A513" s="3"/>
      <c r="B513" s="3">
        <v>381</v>
      </c>
      <c r="C513" s="76" t="s">
        <v>29</v>
      </c>
      <c r="D513" s="76"/>
      <c r="E513" s="134">
        <v>25000</v>
      </c>
      <c r="F513" s="134">
        <v>20000</v>
      </c>
      <c r="G513" s="134">
        <v>20000</v>
      </c>
      <c r="H513" s="134"/>
      <c r="I513" s="134"/>
      <c r="J513" s="25"/>
    </row>
    <row r="514" spans="1:10" ht="12.75">
      <c r="A514" s="58" t="s">
        <v>232</v>
      </c>
      <c r="B514" s="58"/>
      <c r="C514" s="81"/>
      <c r="D514" s="81"/>
      <c r="E514" s="136">
        <f>E517+E522</f>
        <v>389572.48</v>
      </c>
      <c r="F514" s="136">
        <f>F517+F522</f>
        <v>650000</v>
      </c>
      <c r="G514" s="136">
        <f>G517+G522</f>
        <v>650000</v>
      </c>
      <c r="H514" s="136">
        <f>H517+H522</f>
        <v>700000</v>
      </c>
      <c r="I514" s="136">
        <f>I517+I522</f>
        <v>700000</v>
      </c>
      <c r="J514" s="18"/>
    </row>
    <row r="515" spans="1:10" s="102" customFormat="1" ht="12.75">
      <c r="A515" s="4" t="s">
        <v>121</v>
      </c>
      <c r="B515" s="4"/>
      <c r="C515" s="7"/>
      <c r="D515" s="7"/>
      <c r="E515" s="22"/>
      <c r="F515" s="22"/>
      <c r="G515" s="22"/>
      <c r="H515" s="22"/>
      <c r="I515" s="22"/>
      <c r="J515" s="25"/>
    </row>
    <row r="516" spans="1:9" ht="12.75">
      <c r="A516" s="3"/>
      <c r="B516" s="4"/>
      <c r="C516" s="7" t="s">
        <v>139</v>
      </c>
      <c r="D516" s="7"/>
      <c r="E516" s="22"/>
      <c r="F516" s="22"/>
      <c r="G516" s="22"/>
      <c r="H516" s="22"/>
      <c r="I516" s="22"/>
    </row>
    <row r="517" spans="1:10" ht="24">
      <c r="A517" s="112"/>
      <c r="B517" s="147" t="s">
        <v>222</v>
      </c>
      <c r="C517" s="121" t="s">
        <v>143</v>
      </c>
      <c r="D517" s="121"/>
      <c r="E517" s="100">
        <f>E519</f>
        <v>389572.48</v>
      </c>
      <c r="F517" s="100">
        <f>F519</f>
        <v>400000</v>
      </c>
      <c r="G517" s="100">
        <f>G519</f>
        <v>400000</v>
      </c>
      <c r="H517" s="100">
        <f>H519</f>
        <v>400000</v>
      </c>
      <c r="I517" s="100">
        <f>I519</f>
        <v>400000</v>
      </c>
      <c r="J517" s="25"/>
    </row>
    <row r="518" spans="1:7" ht="12.75">
      <c r="A518" s="3"/>
      <c r="B518" s="4"/>
      <c r="C518" s="4" t="s">
        <v>49</v>
      </c>
      <c r="D518" s="4"/>
      <c r="E518" s="22"/>
      <c r="F518" s="22"/>
      <c r="G518" s="22"/>
    </row>
    <row r="519" spans="1:10" ht="12.75">
      <c r="A519" s="3"/>
      <c r="B519" s="1">
        <v>3</v>
      </c>
      <c r="C519" s="4" t="s">
        <v>9</v>
      </c>
      <c r="D519" s="4"/>
      <c r="E519" s="22">
        <f>E520</f>
        <v>389572.48</v>
      </c>
      <c r="F519" s="22">
        <f>F520</f>
        <v>400000</v>
      </c>
      <c r="G519" s="22">
        <f>G520</f>
        <v>400000</v>
      </c>
      <c r="H519" s="22">
        <f>H520</f>
        <v>400000</v>
      </c>
      <c r="I519" s="22">
        <f>I520</f>
        <v>400000</v>
      </c>
      <c r="J519" s="25"/>
    </row>
    <row r="520" spans="1:9" ht="12.75">
      <c r="A520" s="3"/>
      <c r="B520" s="1">
        <v>35</v>
      </c>
      <c r="C520" s="4" t="s">
        <v>18</v>
      </c>
      <c r="D520" s="4"/>
      <c r="E520" s="22">
        <f>E521</f>
        <v>389572.48</v>
      </c>
      <c r="F520" s="22">
        <f>F521</f>
        <v>400000</v>
      </c>
      <c r="G520" s="22">
        <f>G521</f>
        <v>400000</v>
      </c>
      <c r="H520" s="22">
        <v>400000</v>
      </c>
      <c r="I520" s="22">
        <v>400000</v>
      </c>
    </row>
    <row r="521" spans="2:10" ht="12.75">
      <c r="B521" s="17">
        <v>352</v>
      </c>
      <c r="C521" s="3" t="s">
        <v>29</v>
      </c>
      <c r="D521" s="3"/>
      <c r="E521" s="21">
        <v>389572.48</v>
      </c>
      <c r="F521" s="21">
        <v>400000</v>
      </c>
      <c r="G521" s="21">
        <v>400000</v>
      </c>
      <c r="H521" s="21"/>
      <c r="I521" s="21"/>
      <c r="J521" s="26"/>
    </row>
    <row r="522" spans="1:10" ht="24">
      <c r="A522" s="112"/>
      <c r="B522" s="147" t="s">
        <v>237</v>
      </c>
      <c r="C522" s="121" t="s">
        <v>238</v>
      </c>
      <c r="D522" s="121"/>
      <c r="E522" s="100">
        <f>E524</f>
        <v>0</v>
      </c>
      <c r="F522" s="100">
        <f>F524</f>
        <v>250000</v>
      </c>
      <c r="G522" s="100">
        <f>G524</f>
        <v>250000</v>
      </c>
      <c r="H522" s="100">
        <f>H524</f>
        <v>300000</v>
      </c>
      <c r="I522" s="100">
        <f>I524</f>
        <v>300000</v>
      </c>
      <c r="J522" s="25"/>
    </row>
    <row r="523" spans="1:7" ht="12.75">
      <c r="A523" s="3"/>
      <c r="B523" s="4"/>
      <c r="C523" s="4" t="s">
        <v>49</v>
      </c>
      <c r="D523" s="4"/>
      <c r="E523" s="22"/>
      <c r="F523" s="22"/>
      <c r="G523" s="22"/>
    </row>
    <row r="524" spans="1:10" ht="12.75">
      <c r="A524" s="3"/>
      <c r="B524" s="1">
        <v>3</v>
      </c>
      <c r="C524" s="4" t="s">
        <v>9</v>
      </c>
      <c r="D524" s="4"/>
      <c r="E524" s="22">
        <f>E525</f>
        <v>0</v>
      </c>
      <c r="F524" s="22">
        <f>F525</f>
        <v>250000</v>
      </c>
      <c r="G524" s="22">
        <f>G525</f>
        <v>250000</v>
      </c>
      <c r="H524" s="22">
        <f>H525</f>
        <v>300000</v>
      </c>
      <c r="I524" s="22">
        <f>I525</f>
        <v>300000</v>
      </c>
      <c r="J524" s="25"/>
    </row>
    <row r="525" spans="1:10" ht="12.75">
      <c r="A525" s="3"/>
      <c r="B525" s="1">
        <v>35</v>
      </c>
      <c r="C525" s="4" t="s">
        <v>18</v>
      </c>
      <c r="D525" s="4"/>
      <c r="E525" s="22">
        <f>E526</f>
        <v>0</v>
      </c>
      <c r="F525" s="22">
        <f>F526</f>
        <v>250000</v>
      </c>
      <c r="G525" s="22">
        <f>G526</f>
        <v>250000</v>
      </c>
      <c r="H525" s="22">
        <v>300000</v>
      </c>
      <c r="I525" s="22">
        <v>300000</v>
      </c>
      <c r="J525" s="25"/>
    </row>
    <row r="526" spans="2:10" ht="12.75">
      <c r="B526" s="17">
        <v>352</v>
      </c>
      <c r="C526" s="3" t="s">
        <v>29</v>
      </c>
      <c r="D526" s="3"/>
      <c r="E526" s="21">
        <v>0</v>
      </c>
      <c r="F526" s="21">
        <v>250000</v>
      </c>
      <c r="G526" s="21">
        <v>250000</v>
      </c>
      <c r="H526" s="21"/>
      <c r="I526" s="21"/>
      <c r="J526" s="25"/>
    </row>
    <row r="527" spans="1:10" ht="12.75">
      <c r="A527" s="75" t="s">
        <v>133</v>
      </c>
      <c r="B527" s="75"/>
      <c r="C527" s="148"/>
      <c r="D527" s="148"/>
      <c r="E527" s="64">
        <f>E528</f>
        <v>243500</v>
      </c>
      <c r="F527" s="64">
        <f>F528</f>
        <v>335500</v>
      </c>
      <c r="G527" s="64">
        <f>G528</f>
        <v>335500</v>
      </c>
      <c r="H527" s="64">
        <f>H528</f>
        <v>339500</v>
      </c>
      <c r="I527" s="64">
        <f>I528</f>
        <v>369500</v>
      </c>
      <c r="J527" s="109"/>
    </row>
    <row r="528" spans="1:10" ht="12.75">
      <c r="A528" s="51" t="s">
        <v>221</v>
      </c>
      <c r="B528" s="51"/>
      <c r="C528" s="58"/>
      <c r="D528" s="58"/>
      <c r="E528" s="52">
        <f>E530+E535+E546+E553+E559+E564+E571</f>
        <v>243500</v>
      </c>
      <c r="F528" s="52">
        <f>F530+F535+F546+F553+F559+F564+F571</f>
        <v>335500</v>
      </c>
      <c r="G528" s="52">
        <f>G530+G535+G546+G553+G559+G564+G571</f>
        <v>335500</v>
      </c>
      <c r="H528" s="52">
        <f>H530+H535+H546+H553+H559+H564+H571</f>
        <v>339500</v>
      </c>
      <c r="I528" s="52">
        <f>I530+I535+I546+I553+I559+I564+I571</f>
        <v>369500</v>
      </c>
      <c r="J528" s="25"/>
    </row>
    <row r="529" spans="1:9" ht="15">
      <c r="A529" s="146" t="s">
        <v>134</v>
      </c>
      <c r="B529" s="12"/>
      <c r="C529" s="12"/>
      <c r="D529" s="12"/>
      <c r="E529" s="22"/>
      <c r="F529" s="22"/>
      <c r="G529" s="22"/>
      <c r="H529" s="22"/>
      <c r="I529" s="22"/>
    </row>
    <row r="530" spans="1:10" ht="12.75">
      <c r="A530" s="105"/>
      <c r="B530" s="101" t="s">
        <v>223</v>
      </c>
      <c r="C530" s="101"/>
      <c r="D530" s="101"/>
      <c r="E530" s="100">
        <f>E532</f>
        <v>5000</v>
      </c>
      <c r="F530" s="100">
        <f>F532</f>
        <v>6000</v>
      </c>
      <c r="G530" s="100">
        <f>G532</f>
        <v>6000</v>
      </c>
      <c r="H530" s="100">
        <f>H532</f>
        <v>10000</v>
      </c>
      <c r="I530" s="100">
        <f>I532</f>
        <v>20000</v>
      </c>
      <c r="J530" s="25"/>
    </row>
    <row r="531" spans="1:10" s="102" customFormat="1" ht="15">
      <c r="A531" s="1"/>
      <c r="B531" s="4"/>
      <c r="C531" s="4" t="s">
        <v>49</v>
      </c>
      <c r="D531" s="4"/>
      <c r="E531" s="24"/>
      <c r="F531" s="24"/>
      <c r="G531" s="24"/>
      <c r="H531"/>
      <c r="I531"/>
      <c r="J531" s="25"/>
    </row>
    <row r="532" spans="2:10" ht="12.75">
      <c r="B532" s="1">
        <v>3</v>
      </c>
      <c r="C532" s="4" t="s">
        <v>9</v>
      </c>
      <c r="D532" s="4"/>
      <c r="E532" s="22">
        <f>E533</f>
        <v>5000</v>
      </c>
      <c r="F532" s="22">
        <f aca="true" t="shared" si="46" ref="F532:I533">F533</f>
        <v>6000</v>
      </c>
      <c r="G532" s="22">
        <f t="shared" si="46"/>
        <v>6000</v>
      </c>
      <c r="H532" s="22">
        <f t="shared" si="46"/>
        <v>10000</v>
      </c>
      <c r="I532" s="22">
        <f t="shared" si="46"/>
        <v>20000</v>
      </c>
      <c r="J532" s="104"/>
    </row>
    <row r="533" spans="1:10" ht="12.75">
      <c r="A533" s="1"/>
      <c r="B533" s="1">
        <v>38</v>
      </c>
      <c r="C533" s="4" t="s">
        <v>18</v>
      </c>
      <c r="D533" s="4"/>
      <c r="E533" s="22">
        <f>E534</f>
        <v>5000</v>
      </c>
      <c r="F533" s="22">
        <f t="shared" si="46"/>
        <v>6000</v>
      </c>
      <c r="G533" s="22">
        <f t="shared" si="46"/>
        <v>6000</v>
      </c>
      <c r="H533" s="22">
        <v>10000</v>
      </c>
      <c r="I533" s="22">
        <v>20000</v>
      </c>
      <c r="J533" s="26"/>
    </row>
    <row r="534" spans="1:10" ht="12.75">
      <c r="A534" s="17"/>
      <c r="B534" s="17">
        <v>381</v>
      </c>
      <c r="C534" s="3" t="s">
        <v>29</v>
      </c>
      <c r="D534" s="3"/>
      <c r="E534" s="21">
        <v>5000</v>
      </c>
      <c r="F534" s="21">
        <v>6000</v>
      </c>
      <c r="G534" s="21">
        <v>6000</v>
      </c>
      <c r="H534" s="21"/>
      <c r="I534" s="21"/>
      <c r="J534" s="25"/>
    </row>
    <row r="535" spans="1:9" ht="12.75">
      <c r="A535" s="105"/>
      <c r="B535" s="101" t="s">
        <v>224</v>
      </c>
      <c r="C535" s="101"/>
      <c r="D535" s="101"/>
      <c r="E535" s="100">
        <f>E539+E543</f>
        <v>79000</v>
      </c>
      <c r="F535" s="100">
        <f>F539+F543</f>
        <v>135000</v>
      </c>
      <c r="G535" s="100">
        <f>G539+G543</f>
        <v>135000</v>
      </c>
      <c r="H535" s="100">
        <f>H539+H543</f>
        <v>135000</v>
      </c>
      <c r="I535" s="100">
        <f>I539+I543</f>
        <v>135000</v>
      </c>
    </row>
    <row r="536" spans="1:11" s="102" customFormat="1" ht="12.75">
      <c r="A536" s="1"/>
      <c r="B536" s="4" t="s">
        <v>34</v>
      </c>
      <c r="C536" s="4"/>
      <c r="D536" s="4"/>
      <c r="E536" s="22"/>
      <c r="F536" s="22"/>
      <c r="G536" s="22"/>
      <c r="H536"/>
      <c r="I536"/>
      <c r="J536" s="25"/>
      <c r="K536" s="122"/>
    </row>
    <row r="537" spans="1:10" ht="12.75">
      <c r="A537" s="1"/>
      <c r="B537" s="1" t="s">
        <v>135</v>
      </c>
      <c r="C537" s="4"/>
      <c r="D537" s="4"/>
      <c r="E537" s="22"/>
      <c r="F537" s="22"/>
      <c r="G537" s="22"/>
      <c r="H537" s="22"/>
      <c r="I537" s="22"/>
      <c r="J537" s="25"/>
    </row>
    <row r="538" spans="1:15" ht="12.75">
      <c r="A538" s="1"/>
      <c r="B538" s="4"/>
      <c r="C538" s="4" t="s">
        <v>49</v>
      </c>
      <c r="D538" s="4"/>
      <c r="J538" s="25"/>
      <c r="L538" s="15"/>
      <c r="N538" s="15"/>
      <c r="O538" s="15"/>
    </row>
    <row r="539" spans="1:13" ht="12.75">
      <c r="A539" s="4"/>
      <c r="B539" s="4">
        <v>3</v>
      </c>
      <c r="C539" s="4" t="s">
        <v>9</v>
      </c>
      <c r="D539" s="4"/>
      <c r="E539" s="22">
        <f>E540</f>
        <v>75000</v>
      </c>
      <c r="F539" s="22">
        <f aca="true" t="shared" si="47" ref="F539:I540">F540</f>
        <v>120000</v>
      </c>
      <c r="G539" s="22">
        <f t="shared" si="47"/>
        <v>120000</v>
      </c>
      <c r="H539" s="22">
        <f t="shared" si="47"/>
        <v>120000</v>
      </c>
      <c r="I539" s="22">
        <f t="shared" si="47"/>
        <v>120000</v>
      </c>
      <c r="J539" s="42"/>
      <c r="M539" s="15"/>
    </row>
    <row r="540" spans="1:10" ht="12.75">
      <c r="A540" s="4"/>
      <c r="B540" s="4">
        <v>38</v>
      </c>
      <c r="C540" s="4" t="s">
        <v>18</v>
      </c>
      <c r="D540" s="4"/>
      <c r="E540" s="22">
        <f>E541</f>
        <v>75000</v>
      </c>
      <c r="F540" s="22">
        <f t="shared" si="47"/>
        <v>120000</v>
      </c>
      <c r="G540" s="22">
        <f t="shared" si="47"/>
        <v>120000</v>
      </c>
      <c r="H540" s="22">
        <v>120000</v>
      </c>
      <c r="I540" s="22">
        <v>120000</v>
      </c>
      <c r="J540" s="104"/>
    </row>
    <row r="541" spans="1:10" ht="12.75">
      <c r="A541" s="3"/>
      <c r="B541" s="3">
        <v>381</v>
      </c>
      <c r="C541" s="3" t="s">
        <v>37</v>
      </c>
      <c r="D541" s="3"/>
      <c r="E541" s="21">
        <v>75000</v>
      </c>
      <c r="F541" s="21">
        <v>120000</v>
      </c>
      <c r="G541" s="21">
        <v>120000</v>
      </c>
      <c r="H541" s="21"/>
      <c r="I541" s="21"/>
      <c r="J541" s="25"/>
    </row>
    <row r="542" spans="1:10" ht="12.75">
      <c r="A542" s="3"/>
      <c r="B542" s="4"/>
      <c r="C542" s="4" t="s">
        <v>92</v>
      </c>
      <c r="D542" s="4"/>
      <c r="E542" s="22">
        <f>E543</f>
        <v>4000</v>
      </c>
      <c r="F542" s="22">
        <f>F543</f>
        <v>15000</v>
      </c>
      <c r="G542" s="22">
        <f>G543</f>
        <v>15000</v>
      </c>
      <c r="H542" s="22">
        <f>H543</f>
        <v>15000</v>
      </c>
      <c r="I542" s="22">
        <f>I543</f>
        <v>15000</v>
      </c>
      <c r="J542" s="25"/>
    </row>
    <row r="543" spans="1:10" ht="12.75">
      <c r="A543" s="17"/>
      <c r="B543" s="1">
        <v>3</v>
      </c>
      <c r="C543" s="4" t="s">
        <v>9</v>
      </c>
      <c r="D543" s="4"/>
      <c r="E543" s="22">
        <f>E544</f>
        <v>4000</v>
      </c>
      <c r="F543" s="22">
        <f aca="true" t="shared" si="48" ref="F543:I544">F544</f>
        <v>15000</v>
      </c>
      <c r="G543" s="22">
        <f t="shared" si="48"/>
        <v>15000</v>
      </c>
      <c r="H543" s="22">
        <f t="shared" si="48"/>
        <v>15000</v>
      </c>
      <c r="I543" s="22">
        <f t="shared" si="48"/>
        <v>15000</v>
      </c>
      <c r="J543" s="25"/>
    </row>
    <row r="544" spans="1:10" s="102" customFormat="1" ht="12.75">
      <c r="A544" s="1"/>
      <c r="B544" s="1">
        <v>38</v>
      </c>
      <c r="C544" s="4" t="s">
        <v>18</v>
      </c>
      <c r="D544" s="4"/>
      <c r="E544" s="22">
        <f>E545</f>
        <v>4000</v>
      </c>
      <c r="F544" s="22">
        <f t="shared" si="48"/>
        <v>15000</v>
      </c>
      <c r="G544" s="22">
        <f t="shared" si="48"/>
        <v>15000</v>
      </c>
      <c r="H544" s="22">
        <v>15000</v>
      </c>
      <c r="I544" s="22">
        <v>15000</v>
      </c>
      <c r="J544" s="25"/>
    </row>
    <row r="545" spans="1:10" ht="12.75">
      <c r="A545" s="17"/>
      <c r="B545" s="17">
        <v>381</v>
      </c>
      <c r="C545" s="3" t="s">
        <v>29</v>
      </c>
      <c r="D545" s="3"/>
      <c r="E545" s="21">
        <v>4000</v>
      </c>
      <c r="F545" s="21">
        <v>15000</v>
      </c>
      <c r="G545" s="21">
        <v>15000</v>
      </c>
      <c r="H545" s="21"/>
      <c r="I545" s="21"/>
      <c r="J545" s="104"/>
    </row>
    <row r="546" spans="1:10" ht="12.75">
      <c r="A546" s="105"/>
      <c r="B546" s="101" t="s">
        <v>225</v>
      </c>
      <c r="C546" s="101"/>
      <c r="D546" s="101"/>
      <c r="E546" s="100">
        <f>E550</f>
        <v>40000</v>
      </c>
      <c r="F546" s="100">
        <f>F550</f>
        <v>40000</v>
      </c>
      <c r="G546" s="100">
        <f>G550</f>
        <v>40000</v>
      </c>
      <c r="H546" s="100">
        <f>H550</f>
        <v>40000</v>
      </c>
      <c r="I546" s="100">
        <f>I550</f>
        <v>60000</v>
      </c>
      <c r="J546" s="25"/>
    </row>
    <row r="547" spans="1:10" ht="12.75">
      <c r="A547" s="1"/>
      <c r="B547" s="4" t="s">
        <v>34</v>
      </c>
      <c r="C547" s="4"/>
      <c r="D547" s="4"/>
      <c r="E547" s="22"/>
      <c r="F547" s="22"/>
      <c r="G547" s="22"/>
      <c r="H547" s="22"/>
      <c r="I547" s="22"/>
      <c r="J547" s="25"/>
    </row>
    <row r="548" spans="1:10" ht="12.75">
      <c r="A548" s="1"/>
      <c r="B548" s="4" t="s">
        <v>136</v>
      </c>
      <c r="C548" s="4"/>
      <c r="D548" s="4"/>
      <c r="E548" s="22"/>
      <c r="F548" s="22"/>
      <c r="G548" s="22"/>
      <c r="H548" s="22"/>
      <c r="I548" s="22"/>
      <c r="J548" s="25"/>
    </row>
    <row r="549" spans="1:10" s="102" customFormat="1" ht="12.75">
      <c r="A549" s="1"/>
      <c r="B549" s="4"/>
      <c r="C549" s="4" t="s">
        <v>49</v>
      </c>
      <c r="D549" s="4"/>
      <c r="E549"/>
      <c r="F549"/>
      <c r="G549"/>
      <c r="H549" s="18"/>
      <c r="I549"/>
      <c r="J549" s="25"/>
    </row>
    <row r="550" spans="1:10" ht="12.75">
      <c r="A550" s="4"/>
      <c r="B550" s="4">
        <v>3</v>
      </c>
      <c r="C550" s="4" t="s">
        <v>9</v>
      </c>
      <c r="D550" s="4"/>
      <c r="E550" s="22">
        <f>E551</f>
        <v>40000</v>
      </c>
      <c r="F550" s="22">
        <f aca="true" t="shared" si="49" ref="F550:I551">F551</f>
        <v>40000</v>
      </c>
      <c r="G550" s="22">
        <f t="shared" si="49"/>
        <v>40000</v>
      </c>
      <c r="H550" s="22">
        <f t="shared" si="49"/>
        <v>40000</v>
      </c>
      <c r="I550" s="22">
        <f t="shared" si="49"/>
        <v>60000</v>
      </c>
      <c r="J550" s="25"/>
    </row>
    <row r="551" spans="1:10" ht="12.75">
      <c r="A551" s="4"/>
      <c r="B551" s="4">
        <v>38</v>
      </c>
      <c r="C551" s="4" t="s">
        <v>18</v>
      </c>
      <c r="D551" s="4"/>
      <c r="E551" s="22">
        <f>E552</f>
        <v>40000</v>
      </c>
      <c r="F551" s="22">
        <f t="shared" si="49"/>
        <v>40000</v>
      </c>
      <c r="G551" s="22">
        <f t="shared" si="49"/>
        <v>40000</v>
      </c>
      <c r="H551" s="22">
        <v>40000</v>
      </c>
      <c r="I551" s="22">
        <v>60000</v>
      </c>
      <c r="J551" s="25"/>
    </row>
    <row r="552" spans="1:10" ht="12.75">
      <c r="A552" s="3"/>
      <c r="B552" s="3">
        <v>381</v>
      </c>
      <c r="C552" s="3" t="s">
        <v>29</v>
      </c>
      <c r="D552" s="3"/>
      <c r="E552" s="21">
        <v>40000</v>
      </c>
      <c r="F552" s="21">
        <v>40000</v>
      </c>
      <c r="G552" s="21">
        <v>40000</v>
      </c>
      <c r="H552" s="21"/>
      <c r="I552" s="21"/>
      <c r="J552" s="25"/>
    </row>
    <row r="553" spans="1:10" ht="12.75">
      <c r="A553" s="101"/>
      <c r="B553" s="101" t="s">
        <v>226</v>
      </c>
      <c r="C553" s="101"/>
      <c r="D553" s="101"/>
      <c r="E553" s="100">
        <f>E556</f>
        <v>100000</v>
      </c>
      <c r="F553" s="100">
        <f>F556</f>
        <v>100000</v>
      </c>
      <c r="G553" s="100">
        <f>G556</f>
        <v>100000</v>
      </c>
      <c r="H553" s="100">
        <f>H556</f>
        <v>100000</v>
      </c>
      <c r="I553" s="100">
        <f>I556</f>
        <v>100000</v>
      </c>
      <c r="J553" s="25"/>
    </row>
    <row r="554" spans="1:10" ht="12.75">
      <c r="A554" s="4"/>
      <c r="B554" s="4" t="s">
        <v>137</v>
      </c>
      <c r="C554" s="4"/>
      <c r="D554" s="4"/>
      <c r="E554" s="22"/>
      <c r="F554" s="22"/>
      <c r="G554" s="22"/>
      <c r="H554" s="22"/>
      <c r="I554" s="22"/>
      <c r="J554" s="82"/>
    </row>
    <row r="555" spans="1:10" ht="12.75">
      <c r="A555" s="4"/>
      <c r="B555" s="4"/>
      <c r="C555" s="4" t="s">
        <v>49</v>
      </c>
      <c r="D555" s="4"/>
      <c r="E555" s="22"/>
      <c r="F555" s="22"/>
      <c r="G555" s="22"/>
      <c r="J555" s="42"/>
    </row>
    <row r="556" spans="1:10" ht="12.75">
      <c r="A556" s="4"/>
      <c r="B556" s="4">
        <v>3</v>
      </c>
      <c r="C556" s="4" t="s">
        <v>9</v>
      </c>
      <c r="D556" s="4"/>
      <c r="E556" s="22">
        <f>E557</f>
        <v>100000</v>
      </c>
      <c r="F556" s="22">
        <f aca="true" t="shared" si="50" ref="F556:I557">F557</f>
        <v>100000</v>
      </c>
      <c r="G556" s="22">
        <f t="shared" si="50"/>
        <v>100000</v>
      </c>
      <c r="H556" s="22">
        <f t="shared" si="50"/>
        <v>100000</v>
      </c>
      <c r="I556" s="22">
        <f t="shared" si="50"/>
        <v>100000</v>
      </c>
      <c r="J556" s="104"/>
    </row>
    <row r="557" spans="1:10" ht="12.75">
      <c r="A557" s="4"/>
      <c r="B557" s="4">
        <v>38</v>
      </c>
      <c r="C557" s="4" t="s">
        <v>18</v>
      </c>
      <c r="D557" s="4"/>
      <c r="E557" s="22">
        <f>E558</f>
        <v>100000</v>
      </c>
      <c r="F557" s="22">
        <f t="shared" si="50"/>
        <v>100000</v>
      </c>
      <c r="G557" s="22">
        <f t="shared" si="50"/>
        <v>100000</v>
      </c>
      <c r="H557" s="22">
        <v>100000</v>
      </c>
      <c r="I557" s="22">
        <v>100000</v>
      </c>
      <c r="J557" s="25"/>
    </row>
    <row r="558" spans="1:24" ht="12.75">
      <c r="A558" s="3"/>
      <c r="B558" s="3">
        <v>381</v>
      </c>
      <c r="C558" s="3" t="s">
        <v>28</v>
      </c>
      <c r="D558" s="3"/>
      <c r="E558" s="21">
        <v>100000</v>
      </c>
      <c r="F558" s="21">
        <v>100000</v>
      </c>
      <c r="G558" s="21">
        <v>100000</v>
      </c>
      <c r="H558" s="21"/>
      <c r="I558" s="21"/>
      <c r="J558" s="25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</row>
    <row r="559" spans="1:24" s="83" customFormat="1" ht="12.75">
      <c r="A559" s="101"/>
      <c r="B559" s="101" t="s">
        <v>227</v>
      </c>
      <c r="C559" s="101"/>
      <c r="D559" s="101"/>
      <c r="E559" s="100">
        <f>E561</f>
        <v>4500</v>
      </c>
      <c r="F559" s="100">
        <f>F561</f>
        <v>4500</v>
      </c>
      <c r="G559" s="100">
        <f>G561</f>
        <v>4500</v>
      </c>
      <c r="H559" s="100">
        <f>H561</f>
        <v>4500</v>
      </c>
      <c r="I559" s="100">
        <f>I561</f>
        <v>4500</v>
      </c>
      <c r="J559" s="25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10" s="102" customFormat="1" ht="12" customHeight="1">
      <c r="A560" s="4"/>
      <c r="B560" s="4"/>
      <c r="C560" s="4" t="s">
        <v>49</v>
      </c>
      <c r="D560" s="4"/>
      <c r="E560" s="21"/>
      <c r="F560" s="21"/>
      <c r="G560" s="21"/>
      <c r="H560"/>
      <c r="I560"/>
      <c r="J560" s="25"/>
    </row>
    <row r="561" spans="1:10" ht="12.75">
      <c r="A561" s="1"/>
      <c r="B561" s="4">
        <v>3</v>
      </c>
      <c r="C561" s="4" t="s">
        <v>9</v>
      </c>
      <c r="D561" s="4"/>
      <c r="E561" s="22">
        <f>E562</f>
        <v>4500</v>
      </c>
      <c r="F561" s="22">
        <f aca="true" t="shared" si="51" ref="F561:I562">F562</f>
        <v>4500</v>
      </c>
      <c r="G561" s="22">
        <f t="shared" si="51"/>
        <v>4500</v>
      </c>
      <c r="H561" s="22">
        <f t="shared" si="51"/>
        <v>4500</v>
      </c>
      <c r="I561" s="22">
        <f t="shared" si="51"/>
        <v>4500</v>
      </c>
      <c r="J561" s="26"/>
    </row>
    <row r="562" spans="1:10" ht="12.75">
      <c r="A562" s="4"/>
      <c r="B562" s="4">
        <v>38</v>
      </c>
      <c r="C562" s="4" t="s">
        <v>18</v>
      </c>
      <c r="D562" s="4"/>
      <c r="E562" s="22">
        <f>E563</f>
        <v>4500</v>
      </c>
      <c r="F562" s="22">
        <f t="shared" si="51"/>
        <v>4500</v>
      </c>
      <c r="G562" s="22">
        <f t="shared" si="51"/>
        <v>4500</v>
      </c>
      <c r="H562" s="22">
        <v>4500</v>
      </c>
      <c r="I562" s="22">
        <v>4500</v>
      </c>
      <c r="J562" s="18"/>
    </row>
    <row r="563" spans="1:10" ht="12.75">
      <c r="A563" s="3"/>
      <c r="B563" s="3">
        <v>381</v>
      </c>
      <c r="C563" s="3" t="s">
        <v>28</v>
      </c>
      <c r="D563" s="3"/>
      <c r="E563" s="21">
        <v>4500</v>
      </c>
      <c r="F563" s="21">
        <v>4500</v>
      </c>
      <c r="G563" s="21">
        <v>4500</v>
      </c>
      <c r="H563" s="21"/>
      <c r="I563" s="21"/>
      <c r="J563" s="104"/>
    </row>
    <row r="564" spans="1:9" ht="12.75">
      <c r="A564" s="101"/>
      <c r="B564" s="101" t="s">
        <v>228</v>
      </c>
      <c r="C564" s="101"/>
      <c r="D564" s="101"/>
      <c r="E564" s="100">
        <f>E568</f>
        <v>0</v>
      </c>
      <c r="F564" s="100">
        <f>F568</f>
        <v>20000</v>
      </c>
      <c r="G564" s="100">
        <f>G568</f>
        <v>20000</v>
      </c>
      <c r="H564" s="100">
        <f>H568</f>
        <v>20000</v>
      </c>
      <c r="I564" s="100">
        <f>I568</f>
        <v>20000</v>
      </c>
    </row>
    <row r="565" spans="1:10" ht="12.75">
      <c r="A565" s="4"/>
      <c r="B565" s="4" t="s">
        <v>121</v>
      </c>
      <c r="C565" s="4"/>
      <c r="D565" s="4"/>
      <c r="E565" s="22"/>
      <c r="F565" s="22"/>
      <c r="G565" s="22"/>
      <c r="H565" s="22"/>
      <c r="I565" s="22"/>
      <c r="J565" s="25"/>
    </row>
    <row r="566" spans="1:10" ht="12.75">
      <c r="A566" s="4"/>
      <c r="B566" s="4"/>
      <c r="C566" s="4" t="s">
        <v>138</v>
      </c>
      <c r="D566" s="4"/>
      <c r="E566" s="22"/>
      <c r="F566" s="22"/>
      <c r="G566" s="22"/>
      <c r="H566" s="22"/>
      <c r="I566" s="22"/>
      <c r="J566" s="25"/>
    </row>
    <row r="567" spans="1:10" s="102" customFormat="1" ht="12.75">
      <c r="A567" s="4"/>
      <c r="B567" s="3"/>
      <c r="C567" s="4" t="s">
        <v>49</v>
      </c>
      <c r="D567" s="4"/>
      <c r="E567" s="21"/>
      <c r="F567" s="21"/>
      <c r="G567" s="21"/>
      <c r="H567"/>
      <c r="I567"/>
      <c r="J567" s="25"/>
    </row>
    <row r="568" spans="1:10" ht="12.75">
      <c r="A568" s="3"/>
      <c r="B568" s="1">
        <v>3</v>
      </c>
      <c r="C568" s="4" t="s">
        <v>9</v>
      </c>
      <c r="D568" s="4"/>
      <c r="E568" s="22">
        <f>E569</f>
        <v>0</v>
      </c>
      <c r="F568" s="22">
        <f aca="true" t="shared" si="52" ref="F568:I569">F569</f>
        <v>20000</v>
      </c>
      <c r="G568" s="22">
        <f t="shared" si="52"/>
        <v>20000</v>
      </c>
      <c r="H568" s="22">
        <f>H569</f>
        <v>20000</v>
      </c>
      <c r="I568" s="22">
        <f t="shared" si="52"/>
        <v>20000</v>
      </c>
      <c r="J568" s="26"/>
    </row>
    <row r="569" spans="1:10" ht="12.75">
      <c r="A569" s="1"/>
      <c r="B569" s="1">
        <v>38</v>
      </c>
      <c r="C569" s="4" t="s">
        <v>18</v>
      </c>
      <c r="D569" s="4"/>
      <c r="E569" s="22">
        <f>E570</f>
        <v>0</v>
      </c>
      <c r="F569" s="22">
        <f t="shared" si="52"/>
        <v>20000</v>
      </c>
      <c r="G569" s="22">
        <f t="shared" si="52"/>
        <v>20000</v>
      </c>
      <c r="H569" s="22">
        <v>20000</v>
      </c>
      <c r="I569" s="22">
        <v>20000</v>
      </c>
      <c r="J569" s="107"/>
    </row>
    <row r="570" spans="1:10" ht="12.75">
      <c r="A570" s="17"/>
      <c r="B570" s="17">
        <v>381</v>
      </c>
      <c r="C570" s="3" t="s">
        <v>29</v>
      </c>
      <c r="D570" s="3"/>
      <c r="E570" s="21">
        <v>0</v>
      </c>
      <c r="F570" s="21">
        <v>20000</v>
      </c>
      <c r="G570" s="21">
        <v>20000</v>
      </c>
      <c r="H570" s="21"/>
      <c r="I570" s="21"/>
      <c r="J570" s="25"/>
    </row>
    <row r="571" spans="1:9" ht="12.75">
      <c r="A571" s="105"/>
      <c r="B571" s="101" t="s">
        <v>229</v>
      </c>
      <c r="C571" s="121"/>
      <c r="D571" s="121"/>
      <c r="E571" s="100">
        <f>E573</f>
        <v>15000</v>
      </c>
      <c r="F571" s="100">
        <f>F573</f>
        <v>30000</v>
      </c>
      <c r="G571" s="100">
        <f>G573</f>
        <v>30000</v>
      </c>
      <c r="H571" s="100">
        <f>H573</f>
        <v>30000</v>
      </c>
      <c r="I571" s="100">
        <f>I573</f>
        <v>30000</v>
      </c>
    </row>
    <row r="572" spans="1:10" ht="12.75">
      <c r="A572" s="1"/>
      <c r="B572" s="4"/>
      <c r="C572" s="4" t="s">
        <v>49</v>
      </c>
      <c r="D572" s="4"/>
      <c r="E572" s="22"/>
      <c r="F572" s="22"/>
      <c r="G572" s="22"/>
      <c r="J572" s="25"/>
    </row>
    <row r="573" spans="1:10" s="102" customFormat="1" ht="12.75">
      <c r="A573" s="17"/>
      <c r="B573" s="1">
        <v>3</v>
      </c>
      <c r="C573" s="4" t="s">
        <v>9</v>
      </c>
      <c r="D573" s="4"/>
      <c r="E573" s="22">
        <f>E574</f>
        <v>15000</v>
      </c>
      <c r="F573" s="22">
        <f aca="true" t="shared" si="53" ref="F573:I574">F574</f>
        <v>30000</v>
      </c>
      <c r="G573" s="22">
        <f t="shared" si="53"/>
        <v>30000</v>
      </c>
      <c r="H573" s="22">
        <f t="shared" si="53"/>
        <v>30000</v>
      </c>
      <c r="I573" s="22">
        <f t="shared" si="53"/>
        <v>30000</v>
      </c>
      <c r="J573" s="25"/>
    </row>
    <row r="574" spans="1:10" ht="12.75">
      <c r="A574" s="1"/>
      <c r="B574" s="1">
        <v>38</v>
      </c>
      <c r="C574" s="4" t="s">
        <v>18</v>
      </c>
      <c r="D574" s="4"/>
      <c r="E574" s="22">
        <f>E575</f>
        <v>15000</v>
      </c>
      <c r="F574" s="22">
        <f t="shared" si="53"/>
        <v>30000</v>
      </c>
      <c r="G574" s="22">
        <f t="shared" si="53"/>
        <v>30000</v>
      </c>
      <c r="H574" s="22">
        <v>30000</v>
      </c>
      <c r="I574" s="22">
        <v>30000</v>
      </c>
      <c r="J574" s="104"/>
    </row>
    <row r="575" spans="1:10" ht="12.75">
      <c r="A575" s="17"/>
      <c r="B575" s="17">
        <v>381</v>
      </c>
      <c r="C575" s="3" t="s">
        <v>29</v>
      </c>
      <c r="D575" s="3"/>
      <c r="E575" s="21">
        <v>15000</v>
      </c>
      <c r="F575" s="21">
        <v>30000</v>
      </c>
      <c r="G575" s="21">
        <v>30000</v>
      </c>
      <c r="H575" s="21"/>
      <c r="I575" s="21"/>
      <c r="J575" s="26"/>
    </row>
    <row r="576" spans="1:10" ht="12.75">
      <c r="A576" s="17"/>
      <c r="B576" s="17"/>
      <c r="C576" s="3"/>
      <c r="D576" s="3"/>
      <c r="E576" s="79"/>
      <c r="F576" s="21"/>
      <c r="G576" s="21"/>
      <c r="H576" s="21"/>
      <c r="I576" s="21"/>
      <c r="J576" s="25"/>
    </row>
    <row r="577" spans="1:10" ht="12.75">
      <c r="A577" s="3"/>
      <c r="B577" s="4"/>
      <c r="C577" s="149"/>
      <c r="D577" s="149"/>
      <c r="F577" s="21"/>
      <c r="G577" s="21"/>
      <c r="J577" s="25"/>
    </row>
    <row r="578" spans="1:10" s="102" customFormat="1" ht="12.75">
      <c r="A578" s="4" t="s">
        <v>87</v>
      </c>
      <c r="B578" s="4"/>
      <c r="C578" s="150"/>
      <c r="D578" s="150"/>
      <c r="E578" s="9"/>
      <c r="F578" s="21"/>
      <c r="G578" s="21"/>
      <c r="H578"/>
      <c r="I578"/>
      <c r="J578"/>
    </row>
    <row r="579" spans="1:10" ht="12.75">
      <c r="A579" s="4"/>
      <c r="B579" s="4"/>
      <c r="C579" s="150" t="s">
        <v>263</v>
      </c>
      <c r="D579" s="150"/>
      <c r="F579" s="22"/>
      <c r="G579" s="22"/>
      <c r="J579" s="25"/>
    </row>
    <row r="580" spans="1:10" ht="12.75">
      <c r="A580" s="3"/>
      <c r="B580" s="1"/>
      <c r="C580" s="1"/>
      <c r="D580" s="1"/>
      <c r="F580" s="22"/>
      <c r="G580" s="22"/>
      <c r="J580" s="42"/>
    </row>
    <row r="581" spans="1:10" ht="12.75">
      <c r="A581" s="17"/>
      <c r="F581" s="22"/>
      <c r="G581" s="22"/>
      <c r="J581" s="25"/>
    </row>
    <row r="582" spans="1:7" ht="12.75">
      <c r="A582" s="17" t="s">
        <v>292</v>
      </c>
      <c r="F582" s="22"/>
      <c r="G582" s="22"/>
    </row>
    <row r="583" spans="1:10" ht="12.75">
      <c r="A583" s="17"/>
      <c r="B583" s="1"/>
      <c r="C583" s="9"/>
      <c r="D583" s="9"/>
      <c r="J583" s="25"/>
    </row>
    <row r="584" spans="1:10" ht="12.75">
      <c r="A584" s="17"/>
      <c r="J584" s="25"/>
    </row>
    <row r="585" spans="1:10" s="102" customFormat="1" ht="12.75">
      <c r="A585" s="17" t="s">
        <v>293</v>
      </c>
      <c r="B585"/>
      <c r="C585"/>
      <c r="D585"/>
      <c r="E585"/>
      <c r="F585"/>
      <c r="G585"/>
      <c r="H585"/>
      <c r="I585"/>
      <c r="J585" s="25"/>
    </row>
    <row r="586" spans="1:10" ht="12.75">
      <c r="A586" s="17" t="s">
        <v>294</v>
      </c>
      <c r="J586" s="42"/>
    </row>
    <row r="587" spans="1:10" ht="12.75">
      <c r="A587" s="17" t="s">
        <v>295</v>
      </c>
      <c r="H587" s="1" t="s">
        <v>88</v>
      </c>
      <c r="J587" s="25"/>
    </row>
    <row r="588" spans="6:8" ht="12.75">
      <c r="F588" s="17"/>
      <c r="H588" s="17" t="s">
        <v>262</v>
      </c>
    </row>
    <row r="589" spans="6:10" ht="12.75">
      <c r="F589" s="11"/>
      <c r="J589" s="25"/>
    </row>
    <row r="590" ht="12.75">
      <c r="J590" s="25"/>
    </row>
    <row r="591" ht="12.75">
      <c r="E591" s="95"/>
    </row>
    <row r="592" spans="5:10" ht="12.75">
      <c r="E592" s="96"/>
      <c r="J592" s="25"/>
    </row>
    <row r="593" spans="5:10" ht="12.75">
      <c r="E593" s="96"/>
      <c r="J593" s="25"/>
    </row>
    <row r="594" spans="5:10" ht="12.75">
      <c r="E594" s="97"/>
      <c r="J594" s="25"/>
    </row>
    <row r="595" ht="12.75">
      <c r="J595" s="42"/>
    </row>
    <row r="596" ht="12.75">
      <c r="J596" s="46"/>
    </row>
    <row r="597" ht="12.75">
      <c r="J597" s="1"/>
    </row>
    <row r="598" ht="12.75">
      <c r="J598" s="25"/>
    </row>
    <row r="599" ht="12.75">
      <c r="J599" s="25"/>
    </row>
    <row r="600" ht="12.75">
      <c r="J600" s="25"/>
    </row>
    <row r="601" ht="12.75">
      <c r="J601" s="25"/>
    </row>
    <row r="603" ht="12.75">
      <c r="J603" s="1"/>
    </row>
    <row r="604" ht="12.75">
      <c r="J604" s="1"/>
    </row>
    <row r="605" ht="12.75">
      <c r="J605" s="17"/>
    </row>
    <row r="606" ht="12.75">
      <c r="J606" s="46"/>
    </row>
    <row r="610" ht="12.75">
      <c r="J610" s="25"/>
    </row>
    <row r="611" ht="12.75">
      <c r="J611" s="25"/>
    </row>
    <row r="612" ht="12.75">
      <c r="J612" s="42"/>
    </row>
    <row r="613" ht="12.75">
      <c r="J613" s="46"/>
    </row>
    <row r="614" ht="12.75">
      <c r="J614" s="1"/>
    </row>
    <row r="615" ht="12.75">
      <c r="J615" s="25"/>
    </row>
    <row r="616" ht="12.75">
      <c r="J616" s="25"/>
    </row>
    <row r="617" ht="12.75">
      <c r="J617" s="25"/>
    </row>
    <row r="618" ht="12.75">
      <c r="J618" s="26"/>
    </row>
    <row r="619" ht="12.75">
      <c r="J619" s="46"/>
    </row>
    <row r="621" ht="12.75">
      <c r="J621" s="1"/>
    </row>
    <row r="622" ht="12.75">
      <c r="J622" s="25"/>
    </row>
    <row r="623" ht="12.75">
      <c r="J623" s="25"/>
    </row>
    <row r="624" ht="12.75">
      <c r="J624" s="25"/>
    </row>
    <row r="625" ht="12.75">
      <c r="J625" s="18"/>
    </row>
    <row r="626" ht="12.75">
      <c r="J626" s="46"/>
    </row>
    <row r="627" ht="12.75">
      <c r="J627" s="1"/>
    </row>
    <row r="628" ht="12.75">
      <c r="J628" s="25"/>
    </row>
    <row r="629" ht="12.75">
      <c r="J629" s="25"/>
    </row>
    <row r="630" ht="12.75">
      <c r="J630" s="25"/>
    </row>
    <row r="631" ht="12.75">
      <c r="J631" s="26"/>
    </row>
    <row r="632" ht="12.75">
      <c r="J632" s="46"/>
    </row>
    <row r="633" ht="12.75">
      <c r="J633" s="1"/>
    </row>
    <row r="634" ht="12.75">
      <c r="J634" s="25"/>
    </row>
    <row r="635" ht="12.75">
      <c r="J635" s="25"/>
    </row>
    <row r="636" ht="12.75">
      <c r="J636" s="25"/>
    </row>
    <row r="637" ht="12.75">
      <c r="J637" s="26"/>
    </row>
    <row r="638" ht="12.75">
      <c r="J638" s="46"/>
    </row>
    <row r="639" ht="12.75">
      <c r="J639" s="1"/>
    </row>
    <row r="640" ht="12.75">
      <c r="J640" s="25"/>
    </row>
    <row r="641" ht="12.75">
      <c r="J641" s="25"/>
    </row>
    <row r="642" ht="12.75">
      <c r="J642" s="25"/>
    </row>
    <row r="643" ht="12.75">
      <c r="J643" s="26"/>
    </row>
    <row r="644" ht="12.75">
      <c r="J644" s="46"/>
    </row>
    <row r="645" ht="12.75">
      <c r="J645" s="1"/>
    </row>
    <row r="646" ht="12.75">
      <c r="J646" s="25"/>
    </row>
    <row r="647" ht="12.75">
      <c r="J647" s="25"/>
    </row>
    <row r="648" ht="12.75">
      <c r="J648" s="25"/>
    </row>
    <row r="649" ht="12.75">
      <c r="J649" s="26"/>
    </row>
    <row r="650" ht="12.75">
      <c r="J650" s="46"/>
    </row>
    <row r="651" ht="12.75">
      <c r="J651" s="1"/>
    </row>
    <row r="652" ht="12.75">
      <c r="J652" s="25"/>
    </row>
    <row r="653" ht="12.75">
      <c r="J653" s="25"/>
    </row>
    <row r="654" ht="12.75">
      <c r="J654" s="25"/>
    </row>
    <row r="655" ht="12.75">
      <c r="J655" s="47"/>
    </row>
    <row r="656" ht="12.75">
      <c r="J656" s="15"/>
    </row>
  </sheetData>
  <sheetProtection/>
  <printOptions/>
  <pageMargins left="0.7480314960629921" right="0.6692913385826772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Anita</cp:lastModifiedBy>
  <cp:lastPrinted>2022-11-15T22:26:31Z</cp:lastPrinted>
  <dcterms:created xsi:type="dcterms:W3CDTF">2008-11-21T11:39:58Z</dcterms:created>
  <dcterms:modified xsi:type="dcterms:W3CDTF">2022-11-16T12:30:00Z</dcterms:modified>
  <cp:category/>
  <cp:version/>
  <cp:contentType/>
  <cp:contentStatus/>
</cp:coreProperties>
</file>